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<sst xmlns="http://schemas.openxmlformats.org/spreadsheetml/2006/main" count="134" uniqueCount="85">
  <si>
    <t>AKTİFLER</t>
  </si>
  <si>
    <t>PASİFLER</t>
  </si>
  <si>
    <t>I</t>
  </si>
  <si>
    <t>NAKİT DEĞERLER</t>
  </si>
  <si>
    <t>BORÇLAR</t>
  </si>
  <si>
    <t>a</t>
  </si>
  <si>
    <t>Kasa</t>
  </si>
  <si>
    <t>Sigorta ve Reasurans Şirketleri Cari Hesabı</t>
  </si>
  <si>
    <t>b</t>
  </si>
  <si>
    <t>Serbest Vadesiz Hesaplar TL</t>
  </si>
  <si>
    <t xml:space="preserve">b </t>
  </si>
  <si>
    <t>Sigorta ve Reasurans Şirketlerinin Depoları</t>
  </si>
  <si>
    <t>c</t>
  </si>
  <si>
    <t>Serbest Vadesiz Hesaplar Döviz</t>
  </si>
  <si>
    <t>Ödenecek Vergi ve Diğer Yükümlülükler</t>
  </si>
  <si>
    <t>d</t>
  </si>
  <si>
    <t>Serbest Vadeli Hesaplar TL</t>
  </si>
  <si>
    <t>Diğer Borçlar</t>
  </si>
  <si>
    <t>e</t>
  </si>
  <si>
    <t>Bloke Vadeli Hesaplar TL</t>
  </si>
  <si>
    <t>II</t>
  </si>
  <si>
    <t>KARŞILIKLAR</t>
  </si>
  <si>
    <t>MENKUL DEĞERLER CÜZDANI</t>
  </si>
  <si>
    <t>A</t>
  </si>
  <si>
    <t>Teknik Karşılıklar</t>
  </si>
  <si>
    <t>Menkul Değerler</t>
  </si>
  <si>
    <t>Cari Rizikolar Karşılığı</t>
  </si>
  <si>
    <t>Menkul Değerler Azalış Karş</t>
  </si>
  <si>
    <t>(-)</t>
  </si>
  <si>
    <t>Cari Rizikolar Karşılığı Reasürer Payı</t>
  </si>
  <si>
    <t>III</t>
  </si>
  <si>
    <t>ALACAKLAR</t>
  </si>
  <si>
    <t>Muallak Hasar Karşılığı</t>
  </si>
  <si>
    <t xml:space="preserve">a </t>
  </si>
  <si>
    <t>Sigortalılar</t>
  </si>
  <si>
    <t>Sigortalılar Prim Alacak Karş</t>
  </si>
  <si>
    <t>Muallak Hasar Karşılığı Reasürer Payı</t>
  </si>
  <si>
    <t>Acenteler</t>
  </si>
  <si>
    <t>Deprem Hasar Karşılığı</t>
  </si>
  <si>
    <t>Acenteler Prim Alacak Karş</t>
  </si>
  <si>
    <t>B</t>
  </si>
  <si>
    <t>Serbest Karşılıklar</t>
  </si>
  <si>
    <t>Sigorta ve Reasurans Şirketleri Depolar</t>
  </si>
  <si>
    <t>DİĞER PASİFLER</t>
  </si>
  <si>
    <t>Diğer Alacaklar</t>
  </si>
  <si>
    <t>IV</t>
  </si>
  <si>
    <t>ÖZKAYNAKLAR</t>
  </si>
  <si>
    <t>İDARİ VE KANUNİ TAKİPTEKİ ALACAKLAR</t>
  </si>
  <si>
    <t>Ödenmiş Sermaye</t>
  </si>
  <si>
    <t>İdari ve Kanuni Takipteki Alacaklar</t>
  </si>
  <si>
    <t>Nominal Sermaye</t>
  </si>
  <si>
    <t>İdari ve Kanuni Takipteki Alacaklar Karş</t>
  </si>
  <si>
    <t>Ödenmemiş Sermaye</t>
  </si>
  <si>
    <t>Kanuni Yedek Akçeler</t>
  </si>
  <si>
    <t>V</t>
  </si>
  <si>
    <t>İŞTİRAKLER</t>
  </si>
  <si>
    <t>Olağan Üstü Hasar Karşılığı</t>
  </si>
  <si>
    <t>İştirakler</t>
  </si>
  <si>
    <t>İhtiyari Yedek Akçeler</t>
  </si>
  <si>
    <t>İştirakler Değer Azalış Karş</t>
  </si>
  <si>
    <t>Olağan Üstü Yedek Akçeler</t>
  </si>
  <si>
    <t>İştiraklere Sermaye Taahhütleri</t>
  </si>
  <si>
    <t>f</t>
  </si>
  <si>
    <t>Yeniden Değerlendirme Fonu</t>
  </si>
  <si>
    <t>g</t>
  </si>
  <si>
    <t>Özel Fonlar</t>
  </si>
  <si>
    <t>VI</t>
  </si>
  <si>
    <t>SABİT DEĞERLER</t>
  </si>
  <si>
    <t>h</t>
  </si>
  <si>
    <t>Zarar</t>
  </si>
  <si>
    <t>Menkuller</t>
  </si>
  <si>
    <t>Dönem Zararı</t>
  </si>
  <si>
    <t>Geçmiş Yıllar Zararı</t>
  </si>
  <si>
    <t>Menkuller Birikmiş Amortismanı</t>
  </si>
  <si>
    <t>Gayrımenkuller</t>
  </si>
  <si>
    <t xml:space="preserve">KAR </t>
  </si>
  <si>
    <t>Dönem Karı</t>
  </si>
  <si>
    <t>Gayrımenkuller Birikmiş Amortismanı</t>
  </si>
  <si>
    <t>Geçmiş Yıllar Karları</t>
  </si>
  <si>
    <t>Özel Maliyet Bedeli</t>
  </si>
  <si>
    <t>Özel Maliyet Bedeli Birikmiş Amortismanı</t>
  </si>
  <si>
    <t>VII</t>
  </si>
  <si>
    <t>DİĞER AKTİFLER ( NET )</t>
  </si>
  <si>
    <t>AKTİFLER TOPLAMI</t>
  </si>
  <si>
    <t>PASİFLER TOPLAMI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</si>
</sst>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/>
      <protection/>
    </xf>
    <xf numFmtId="0" fontId="18" fillId="0" borderId="10" xfId="55" applyBorder="1" applyAlignment="1">
      <alignment horizontal="center"/>
      <protection/>
    </xf>
    <xf numFmtId="164" fontId="18" fillId="0" borderId="10" xfId="42" applyNumberFormat="1" applyFont="1" applyBorder="1" applyAlignment="1">
      <alignment/>
    </xf>
    <xf numFmtId="164" fontId="20" fillId="0" borderId="10" xfId="42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20" fillId="0" borderId="10" xfId="55" applyFont="1" applyBorder="1" applyAlignment="1">
      <alignment horizontal="center"/>
      <protection/>
    </xf>
    <xf numFmtId="0" fontId="20" fillId="0" borderId="10" xfId="55" applyFont="1" applyBorder="1" applyAlignment="1">
      <alignment horizontal="left"/>
      <protection/>
    </xf>
    <xf numFmtId="164" fontId="21" fillId="33" borderId="10" xfId="42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64" fontId="0" fillId="0" borderId="0" xfId="0" applyNumberFormat="1" applyAlignment="1">
      <alignment/>
    </xf>
    <xf numFmtId="0" fontId="18" fillId="0" borderId="10" xfId="55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18" fillId="0" borderId="10" xfId="55" applyBorder="1">
      <alignment/>
      <protection/>
    </xf>
    <xf numFmtId="0" fontId="18" fillId="0" borderId="10" xfId="55" applyBorder="1" applyAlignment="1">
      <alignment horizontal="center"/>
      <protection/>
    </xf>
    <xf numFmtId="0" fontId="0" fillId="0" borderId="10" xfId="0" applyBorder="1" applyAlignment="1">
      <alignment horizontal="left"/>
    </xf>
    <xf numFmtId="164" fontId="0" fillId="33" borderId="10" xfId="42" applyNumberFormat="1" applyFont="1" applyFill="1" applyBorder="1" applyAlignment="1">
      <alignment/>
    </xf>
    <xf numFmtId="0" fontId="18" fillId="0" borderId="10" xfId="55" applyBorder="1" applyAlignment="1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0" xfId="55" applyFont="1" applyBorder="1" applyAlignment="1">
      <alignment/>
      <protection/>
    </xf>
    <xf numFmtId="0" fontId="20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4" fontId="22" fillId="33" borderId="10" xfId="42" applyNumberFormat="1" applyFon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0" fontId="2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%20B&#304;LAN&#199;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URE"/>
      <sheetName val="ASCAN"/>
      <sheetName val="KIBRIS"/>
      <sheetName val="TÜRK "/>
      <sheetName val="AXA"/>
      <sheetName val="ANADOLU"/>
      <sheetName val="LİMASOL"/>
      <sheetName val="GÜVEN"/>
      <sheetName val="CREDİTWEST"/>
      <sheetName val="DAĞLI"/>
      <sheetName val="MAPFREE"/>
      <sheetName val="AKFİNANS"/>
      <sheetName val="ZİRVE"/>
      <sheetName val="GROUPAMA"/>
      <sheetName val="AVEON"/>
      <sheetName val="ŞEKER"/>
      <sheetName val="COMMERCIAL"/>
      <sheetName val="GÜNEŞ"/>
      <sheetName val="KIBRIS İKTİSAT"/>
      <sheetName val="NORTHPRİME"/>
      <sheetName val="BEY"/>
      <sheetName val="AGI SİGORTA"/>
      <sheetName val="ZURİCH"/>
      <sheetName val="GOLD"/>
      <sheetName val="KIBRIS KAPİTAL INS.LTD."/>
      <sheetName val="TOWER"/>
      <sheetName val="EUROCITY"/>
      <sheetName val="UNİVERSAL"/>
      <sheetName val="KONSOLİDE"/>
      <sheetName val="RASYOLAR"/>
      <sheetName val="Sheet1"/>
    </sheetNames>
    <sheetDataSet>
      <sheetData sheetId="0">
        <row r="2">
          <cell r="G2">
            <v>1700911.49</v>
          </cell>
          <cell r="L2">
            <v>2823077.9</v>
          </cell>
        </row>
        <row r="3">
          <cell r="G3">
            <v>300489.56</v>
          </cell>
          <cell r="L3">
            <v>55235.39</v>
          </cell>
        </row>
        <row r="4">
          <cell r="G4">
            <v>1400421.93</v>
          </cell>
        </row>
        <row r="5">
          <cell r="L5">
            <v>99628.07</v>
          </cell>
        </row>
        <row r="6">
          <cell r="L6">
            <v>2668214.44</v>
          </cell>
        </row>
        <row r="9">
          <cell r="G9">
            <v>0</v>
          </cell>
          <cell r="L9">
            <v>1501107.6400000001</v>
          </cell>
        </row>
        <row r="10">
          <cell r="L10">
            <v>1272111.56</v>
          </cell>
        </row>
        <row r="11">
          <cell r="G11">
            <v>0</v>
          </cell>
          <cell r="L11">
            <v>1781202.41</v>
          </cell>
        </row>
        <row r="12">
          <cell r="L12">
            <v>509090.85</v>
          </cell>
        </row>
        <row r="13">
          <cell r="G13">
            <v>2560319.0100000002</v>
          </cell>
          <cell r="L13">
            <v>228996.07999999996</v>
          </cell>
        </row>
        <row r="14">
          <cell r="G14">
            <v>309097.1</v>
          </cell>
          <cell r="L14">
            <v>341142.79</v>
          </cell>
        </row>
        <row r="15">
          <cell r="L15">
            <v>112146.71</v>
          </cell>
        </row>
        <row r="16">
          <cell r="G16">
            <v>851255.49</v>
          </cell>
        </row>
        <row r="18">
          <cell r="G18">
            <v>1329642.57</v>
          </cell>
        </row>
        <row r="19">
          <cell r="L19">
            <v>143170.8</v>
          </cell>
        </row>
        <row r="20">
          <cell r="G20">
            <v>70323.85</v>
          </cell>
        </row>
        <row r="21">
          <cell r="L21">
            <v>2115197.4699999997</v>
          </cell>
        </row>
        <row r="22">
          <cell r="G22">
            <v>273619.83</v>
          </cell>
          <cell r="L22">
            <v>2660000</v>
          </cell>
        </row>
        <row r="23">
          <cell r="G23">
            <v>273619.83</v>
          </cell>
          <cell r="L23">
            <v>2660000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285000</v>
          </cell>
          <cell r="L26">
            <v>0</v>
          </cell>
        </row>
        <row r="27">
          <cell r="G27">
            <v>285000</v>
          </cell>
          <cell r="L27">
            <v>781.25</v>
          </cell>
        </row>
        <row r="31">
          <cell r="G31">
            <v>1334864.9800000002</v>
          </cell>
          <cell r="L31">
            <v>545583.78</v>
          </cell>
        </row>
        <row r="32">
          <cell r="G32">
            <v>78562.55</v>
          </cell>
        </row>
        <row r="33">
          <cell r="G33">
            <v>174033</v>
          </cell>
          <cell r="L33">
            <v>545583.78</v>
          </cell>
        </row>
        <row r="34">
          <cell r="G34">
            <v>95470.45</v>
          </cell>
        </row>
        <row r="35">
          <cell r="G35">
            <v>1256302.4300000002</v>
          </cell>
          <cell r="L35">
            <v>6320.57</v>
          </cell>
        </row>
        <row r="36">
          <cell r="G36">
            <v>1495598.11</v>
          </cell>
          <cell r="L36">
            <v>6320.57</v>
          </cell>
        </row>
        <row r="37">
          <cell r="G37">
            <v>239295.68</v>
          </cell>
        </row>
        <row r="38">
          <cell r="G38">
            <v>0</v>
          </cell>
        </row>
        <row r="42">
          <cell r="G42">
            <v>434159.07</v>
          </cell>
        </row>
        <row r="44">
          <cell r="G44">
            <v>6588874.380000001</v>
          </cell>
          <cell r="L44">
            <v>6588874.38</v>
          </cell>
        </row>
      </sheetData>
      <sheetData sheetId="1">
        <row r="2">
          <cell r="G2">
            <v>4545922.11</v>
          </cell>
          <cell r="L2">
            <v>306409.92</v>
          </cell>
        </row>
        <row r="3">
          <cell r="G3">
            <v>216865.78</v>
          </cell>
          <cell r="L3">
            <v>132474.65</v>
          </cell>
        </row>
        <row r="4">
          <cell r="G4">
            <v>4329056.33</v>
          </cell>
        </row>
        <row r="5">
          <cell r="L5">
            <v>37799.81</v>
          </cell>
        </row>
        <row r="6">
          <cell r="L6">
            <v>136135.46</v>
          </cell>
        </row>
        <row r="9">
          <cell r="G9">
            <v>0</v>
          </cell>
          <cell r="L9">
            <v>1117512.81</v>
          </cell>
        </row>
        <row r="10">
          <cell r="G10">
            <v>0</v>
          </cell>
          <cell r="L10">
            <v>1013500.3099999999</v>
          </cell>
        </row>
        <row r="11">
          <cell r="G11">
            <v>0</v>
          </cell>
          <cell r="L11">
            <v>1857411.7</v>
          </cell>
        </row>
        <row r="12">
          <cell r="L12">
            <v>843911.39</v>
          </cell>
        </row>
        <row r="13">
          <cell r="G13">
            <v>1711486.0999999999</v>
          </cell>
          <cell r="L13">
            <v>104012.5</v>
          </cell>
        </row>
        <row r="14">
          <cell r="G14">
            <v>1620089.93</v>
          </cell>
          <cell r="L14">
            <v>208025</v>
          </cell>
        </row>
        <row r="15">
          <cell r="L15">
            <v>104012.5</v>
          </cell>
        </row>
        <row r="16">
          <cell r="G16">
            <v>83109.67</v>
          </cell>
        </row>
        <row r="19">
          <cell r="L19">
            <v>233585.44</v>
          </cell>
        </row>
        <row r="20">
          <cell r="G20">
            <v>8286.5</v>
          </cell>
        </row>
        <row r="21">
          <cell r="L21">
            <v>4066957.48</v>
          </cell>
        </row>
        <row r="22">
          <cell r="G22">
            <v>0</v>
          </cell>
          <cell r="L22">
            <v>3500000</v>
          </cell>
        </row>
        <row r="23">
          <cell r="L23">
            <v>3500000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566957.48</v>
          </cell>
        </row>
        <row r="31">
          <cell r="G31">
            <v>162804.59000000003</v>
          </cell>
          <cell r="L31">
            <v>0</v>
          </cell>
        </row>
        <row r="32">
          <cell r="G32">
            <v>162804.59000000003</v>
          </cell>
        </row>
        <row r="33">
          <cell r="G33">
            <v>684882.67</v>
          </cell>
        </row>
        <row r="34">
          <cell r="G34">
            <v>522078.08</v>
          </cell>
        </row>
        <row r="35">
          <cell r="L35">
            <v>769623.21</v>
          </cell>
        </row>
        <row r="36">
          <cell r="L36">
            <v>466460</v>
          </cell>
        </row>
        <row r="37">
          <cell r="L37">
            <v>303163.21</v>
          </cell>
        </row>
        <row r="38">
          <cell r="G38">
            <v>0</v>
          </cell>
        </row>
        <row r="42">
          <cell r="G42">
            <v>73876.06</v>
          </cell>
        </row>
        <row r="44">
          <cell r="G44">
            <v>6494088.86</v>
          </cell>
          <cell r="L44">
            <v>6494088.86</v>
          </cell>
        </row>
      </sheetData>
      <sheetData sheetId="2">
        <row r="2">
          <cell r="G2">
            <v>7328385.4</v>
          </cell>
          <cell r="L2">
            <v>702423.93</v>
          </cell>
        </row>
        <row r="3">
          <cell r="G3">
            <v>654608.83</v>
          </cell>
          <cell r="L3">
            <v>5652.24</v>
          </cell>
        </row>
        <row r="4">
          <cell r="G4">
            <v>6673776.57</v>
          </cell>
        </row>
        <row r="5">
          <cell r="L5">
            <v>624394.02</v>
          </cell>
        </row>
        <row r="6">
          <cell r="L6">
            <v>72377.67</v>
          </cell>
        </row>
        <row r="9">
          <cell r="G9">
            <v>0</v>
          </cell>
          <cell r="L9">
            <v>3860079.3200000003</v>
          </cell>
        </row>
        <row r="10">
          <cell r="L10">
            <v>3696511.5300000003</v>
          </cell>
        </row>
        <row r="11">
          <cell r="G11">
            <v>0</v>
          </cell>
          <cell r="L11">
            <v>4659545.23</v>
          </cell>
        </row>
        <row r="12">
          <cell r="L12">
            <v>963033.7</v>
          </cell>
        </row>
        <row r="13">
          <cell r="G13">
            <v>2264506.3500000006</v>
          </cell>
          <cell r="L13">
            <v>163567.79000000004</v>
          </cell>
        </row>
        <row r="14">
          <cell r="G14">
            <v>373472.92</v>
          </cell>
          <cell r="L14">
            <v>1560954.53</v>
          </cell>
        </row>
        <row r="15">
          <cell r="G15">
            <v>58678.52</v>
          </cell>
          <cell r="L15">
            <v>1397386.74</v>
          </cell>
        </row>
        <row r="16">
          <cell r="G16">
            <v>1930548.03</v>
          </cell>
        </row>
        <row r="17">
          <cell r="G17">
            <v>407000.24</v>
          </cell>
        </row>
        <row r="19">
          <cell r="L19">
            <v>202613.69</v>
          </cell>
        </row>
        <row r="20">
          <cell r="G20">
            <v>367485.64</v>
          </cell>
        </row>
        <row r="21">
          <cell r="L21">
            <v>4600000</v>
          </cell>
        </row>
        <row r="22">
          <cell r="G22">
            <v>465678.76</v>
          </cell>
          <cell r="L22">
            <v>4600000</v>
          </cell>
        </row>
        <row r="23">
          <cell r="G23">
            <v>465678.76</v>
          </cell>
          <cell r="L23">
            <v>4600000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75492.89999999997</v>
          </cell>
        </row>
        <row r="32">
          <cell r="G32">
            <v>75492.89999999997</v>
          </cell>
        </row>
        <row r="33">
          <cell r="G33">
            <v>439130.55</v>
          </cell>
        </row>
        <row r="34">
          <cell r="G34">
            <v>363637.65</v>
          </cell>
        </row>
        <row r="35">
          <cell r="G35">
            <v>0</v>
          </cell>
          <cell r="L35">
            <v>1685267.11</v>
          </cell>
        </row>
        <row r="36">
          <cell r="L36">
            <v>1685267.11</v>
          </cell>
        </row>
        <row r="38">
          <cell r="G38">
            <v>0</v>
          </cell>
        </row>
        <row r="42">
          <cell r="G42">
            <v>916320.64</v>
          </cell>
        </row>
        <row r="44">
          <cell r="G44">
            <v>11050384.05</v>
          </cell>
          <cell r="L44">
            <v>11050384.05</v>
          </cell>
        </row>
      </sheetData>
      <sheetData sheetId="3">
        <row r="2">
          <cell r="G2">
            <v>7032718.64</v>
          </cell>
          <cell r="L2">
            <v>166848.45</v>
          </cell>
        </row>
        <row r="3">
          <cell r="G3">
            <v>1344.68</v>
          </cell>
          <cell r="L3">
            <v>72374.73</v>
          </cell>
        </row>
        <row r="4">
          <cell r="G4">
            <v>7031373.96</v>
          </cell>
        </row>
        <row r="5">
          <cell r="L5">
            <v>77473.72</v>
          </cell>
        </row>
        <row r="6">
          <cell r="L6">
            <v>17000</v>
          </cell>
        </row>
        <row r="9">
          <cell r="G9">
            <v>0</v>
          </cell>
          <cell r="L9">
            <v>778545.2799999999</v>
          </cell>
        </row>
        <row r="10">
          <cell r="L10">
            <v>777020.32</v>
          </cell>
        </row>
        <row r="11">
          <cell r="G11">
            <v>0</v>
          </cell>
          <cell r="L11">
            <v>1379801.89</v>
          </cell>
        </row>
        <row r="12">
          <cell r="L12">
            <v>602781.57</v>
          </cell>
        </row>
        <row r="13">
          <cell r="G13">
            <v>751337.45</v>
          </cell>
          <cell r="L13">
            <v>1524.96</v>
          </cell>
        </row>
        <row r="14">
          <cell r="G14">
            <v>188049.18</v>
          </cell>
          <cell r="L14">
            <v>3812.4</v>
          </cell>
        </row>
        <row r="15">
          <cell r="L15">
            <v>2287.44</v>
          </cell>
        </row>
        <row r="16">
          <cell r="G16">
            <v>522823.27</v>
          </cell>
        </row>
        <row r="19">
          <cell r="L19">
            <v>204379.93</v>
          </cell>
        </row>
        <row r="20">
          <cell r="G20">
            <v>40465</v>
          </cell>
        </row>
        <row r="21">
          <cell r="L21">
            <v>7015140</v>
          </cell>
        </row>
        <row r="22">
          <cell r="G22">
            <v>0</v>
          </cell>
          <cell r="L22">
            <v>7015140</v>
          </cell>
        </row>
        <row r="23">
          <cell r="L23">
            <v>7020000</v>
          </cell>
        </row>
        <row r="24">
          <cell r="L24">
            <v>4860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1917655.98</v>
          </cell>
          <cell r="L31">
            <v>0</v>
          </cell>
        </row>
        <row r="32">
          <cell r="G32">
            <v>116295.98</v>
          </cell>
        </row>
        <row r="33">
          <cell r="G33">
            <v>216203.44</v>
          </cell>
        </row>
        <row r="34">
          <cell r="G34">
            <v>99907.46</v>
          </cell>
        </row>
        <row r="35">
          <cell r="G35">
            <v>1801360</v>
          </cell>
          <cell r="L35">
            <v>1709673.9700000002</v>
          </cell>
        </row>
        <row r="36">
          <cell r="G36">
            <v>1857647</v>
          </cell>
          <cell r="L36">
            <v>1131453.34</v>
          </cell>
        </row>
        <row r="37">
          <cell r="G37">
            <v>56287</v>
          </cell>
          <cell r="L37">
            <v>578220.63</v>
          </cell>
        </row>
        <row r="38">
          <cell r="G38">
            <v>0</v>
          </cell>
        </row>
        <row r="42">
          <cell r="G42">
            <v>172875.56</v>
          </cell>
        </row>
        <row r="44">
          <cell r="G44">
            <v>9874587.629999999</v>
          </cell>
          <cell r="L44">
            <v>9874587.629999999</v>
          </cell>
        </row>
      </sheetData>
      <sheetData sheetId="4">
        <row r="2">
          <cell r="G2">
            <v>6423802</v>
          </cell>
          <cell r="L2">
            <v>374554</v>
          </cell>
        </row>
        <row r="4">
          <cell r="G4">
            <v>6423802</v>
          </cell>
        </row>
        <row r="5">
          <cell r="L5">
            <v>281883</v>
          </cell>
        </row>
        <row r="6">
          <cell r="L6">
            <v>92671</v>
          </cell>
        </row>
        <row r="9">
          <cell r="G9">
            <v>0</v>
          </cell>
          <cell r="L9">
            <v>2793565</v>
          </cell>
        </row>
        <row r="10">
          <cell r="L10">
            <v>1471700</v>
          </cell>
        </row>
        <row r="11">
          <cell r="G11">
            <v>0</v>
          </cell>
          <cell r="L11">
            <v>1526412</v>
          </cell>
        </row>
        <row r="12">
          <cell r="L12">
            <v>54712</v>
          </cell>
        </row>
        <row r="13">
          <cell r="G13">
            <v>828956</v>
          </cell>
          <cell r="L13">
            <v>1303507</v>
          </cell>
        </row>
        <row r="14">
          <cell r="G14">
            <v>499477</v>
          </cell>
          <cell r="L14">
            <v>1320017</v>
          </cell>
        </row>
        <row r="15">
          <cell r="G15">
            <v>499477</v>
          </cell>
          <cell r="L15">
            <v>16510</v>
          </cell>
        </row>
        <row r="16">
          <cell r="G16">
            <v>319954</v>
          </cell>
        </row>
        <row r="17">
          <cell r="L17">
            <v>18358</v>
          </cell>
        </row>
        <row r="19">
          <cell r="L19">
            <v>33502</v>
          </cell>
        </row>
        <row r="20">
          <cell r="G20">
            <v>9525</v>
          </cell>
        </row>
        <row r="21">
          <cell r="L21">
            <v>3650000</v>
          </cell>
        </row>
        <row r="22">
          <cell r="G22">
            <v>0</v>
          </cell>
          <cell r="L22">
            <v>3650000</v>
          </cell>
        </row>
        <row r="23">
          <cell r="G23">
            <v>274339</v>
          </cell>
          <cell r="L23">
            <v>3650000</v>
          </cell>
        </row>
        <row r="24">
          <cell r="G24">
            <v>274339</v>
          </cell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0</v>
          </cell>
          <cell r="L31">
            <v>0</v>
          </cell>
        </row>
        <row r="32">
          <cell r="G32">
            <v>0</v>
          </cell>
        </row>
        <row r="33">
          <cell r="G33">
            <v>15550</v>
          </cell>
        </row>
        <row r="34">
          <cell r="G34">
            <v>15550</v>
          </cell>
        </row>
        <row r="35">
          <cell r="G35">
            <v>0</v>
          </cell>
          <cell r="L35">
            <v>704969</v>
          </cell>
        </row>
        <row r="36">
          <cell r="L36">
            <v>704969</v>
          </cell>
        </row>
        <row r="38">
          <cell r="G38">
            <v>0</v>
          </cell>
        </row>
        <row r="42">
          <cell r="G42">
            <v>303832</v>
          </cell>
        </row>
        <row r="44">
          <cell r="G44">
            <v>7556590</v>
          </cell>
          <cell r="L44">
            <v>7556590</v>
          </cell>
        </row>
      </sheetData>
      <sheetData sheetId="5">
        <row r="2">
          <cell r="G2">
            <v>8880322.53</v>
          </cell>
          <cell r="L2">
            <v>25637988.299999997</v>
          </cell>
        </row>
        <row r="3">
          <cell r="L3">
            <v>21533804.45</v>
          </cell>
        </row>
        <row r="4">
          <cell r="G4">
            <v>8882725.53</v>
          </cell>
        </row>
        <row r="5">
          <cell r="L5">
            <v>204088.24</v>
          </cell>
        </row>
        <row r="6">
          <cell r="G6">
            <v>-2403</v>
          </cell>
          <cell r="L6">
            <v>3900095.61</v>
          </cell>
        </row>
        <row r="9">
          <cell r="G9">
            <v>0</v>
          </cell>
          <cell r="L9">
            <v>0</v>
          </cell>
        </row>
        <row r="10">
          <cell r="L10">
            <v>0</v>
          </cell>
        </row>
        <row r="11">
          <cell r="G11">
            <v>0</v>
          </cell>
        </row>
        <row r="13">
          <cell r="G13">
            <v>24238099.48</v>
          </cell>
          <cell r="L13">
            <v>0</v>
          </cell>
        </row>
        <row r="14">
          <cell r="G14">
            <v>9800458.36</v>
          </cell>
        </row>
        <row r="18">
          <cell r="G18">
            <v>11465260.77</v>
          </cell>
        </row>
        <row r="20">
          <cell r="G20">
            <v>2972380.35</v>
          </cell>
        </row>
        <row r="21">
          <cell r="L21">
            <v>6650000</v>
          </cell>
        </row>
        <row r="22">
          <cell r="G22">
            <v>0</v>
          </cell>
          <cell r="L22">
            <v>6650000</v>
          </cell>
        </row>
        <row r="23">
          <cell r="G23">
            <v>1091166.11</v>
          </cell>
        </row>
        <row r="24">
          <cell r="G24">
            <v>1091166.11</v>
          </cell>
          <cell r="L24">
            <v>-6650000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186116.0299999999</v>
          </cell>
          <cell r="L31">
            <v>0</v>
          </cell>
        </row>
        <row r="32">
          <cell r="G32">
            <v>186116.0299999999</v>
          </cell>
        </row>
        <row r="33">
          <cell r="G33">
            <v>791299.33</v>
          </cell>
        </row>
        <row r="34">
          <cell r="G34">
            <v>605183.3</v>
          </cell>
        </row>
        <row r="35">
          <cell r="G35">
            <v>0</v>
          </cell>
          <cell r="L35">
            <v>1016549.74</v>
          </cell>
        </row>
        <row r="36">
          <cell r="L36">
            <v>1417022.33</v>
          </cell>
        </row>
        <row r="37">
          <cell r="L37">
            <v>-400472.59</v>
          </cell>
        </row>
        <row r="38">
          <cell r="G38">
            <v>0</v>
          </cell>
        </row>
        <row r="44">
          <cell r="G44">
            <v>33304538.04</v>
          </cell>
          <cell r="L44">
            <v>33304538.04</v>
          </cell>
        </row>
      </sheetData>
      <sheetData sheetId="6">
        <row r="2">
          <cell r="G2">
            <v>4717877.25</v>
          </cell>
          <cell r="L2">
            <v>1977564.1300000001</v>
          </cell>
        </row>
        <row r="3">
          <cell r="G3">
            <v>378.8</v>
          </cell>
          <cell r="L3">
            <v>1348537.03</v>
          </cell>
        </row>
        <row r="4">
          <cell r="G4">
            <v>4717498.45</v>
          </cell>
        </row>
        <row r="5">
          <cell r="L5">
            <v>286225.55</v>
          </cell>
        </row>
        <row r="6">
          <cell r="L6">
            <v>342801.55</v>
          </cell>
        </row>
        <row r="9">
          <cell r="G9">
            <v>0</v>
          </cell>
          <cell r="L9">
            <v>2926641.56</v>
          </cell>
        </row>
        <row r="10">
          <cell r="L10">
            <v>2687908.72</v>
          </cell>
        </row>
        <row r="11">
          <cell r="G11">
            <v>0</v>
          </cell>
          <cell r="L11">
            <v>4923281.19</v>
          </cell>
        </row>
        <row r="12">
          <cell r="L12">
            <v>2235372.47</v>
          </cell>
        </row>
        <row r="13">
          <cell r="G13">
            <v>3261261.21</v>
          </cell>
          <cell r="L13">
            <v>238732.83999999997</v>
          </cell>
        </row>
        <row r="14">
          <cell r="G14">
            <v>1480276.07</v>
          </cell>
          <cell r="L14">
            <v>504250.1</v>
          </cell>
        </row>
        <row r="15">
          <cell r="L15">
            <v>265517.26</v>
          </cell>
        </row>
        <row r="16">
          <cell r="G16">
            <v>1780985.14</v>
          </cell>
        </row>
        <row r="19">
          <cell r="L19">
            <v>657566.06</v>
          </cell>
        </row>
        <row r="21">
          <cell r="L21">
            <v>3212139.3200000003</v>
          </cell>
        </row>
        <row r="22">
          <cell r="G22">
            <v>14517.88</v>
          </cell>
          <cell r="L22">
            <v>2933500</v>
          </cell>
        </row>
        <row r="23">
          <cell r="G23">
            <v>14517.88</v>
          </cell>
          <cell r="L23">
            <v>8000000</v>
          </cell>
        </row>
        <row r="24">
          <cell r="L24">
            <v>5066500</v>
          </cell>
        </row>
        <row r="25">
          <cell r="L25">
            <v>0</v>
          </cell>
        </row>
        <row r="26">
          <cell r="G26">
            <v>415960</v>
          </cell>
          <cell r="L26">
            <v>0</v>
          </cell>
        </row>
        <row r="27">
          <cell r="G27">
            <v>415960</v>
          </cell>
          <cell r="L27">
            <v>278639.32</v>
          </cell>
        </row>
        <row r="31">
          <cell r="G31">
            <v>184348.44999999998</v>
          </cell>
          <cell r="L31">
            <v>0</v>
          </cell>
        </row>
        <row r="32">
          <cell r="G32">
            <v>184348.44999999998</v>
          </cell>
        </row>
        <row r="33">
          <cell r="G33">
            <v>400832.3</v>
          </cell>
        </row>
        <row r="34">
          <cell r="G34">
            <v>216483.85</v>
          </cell>
        </row>
        <row r="35">
          <cell r="L35">
            <v>636980.86</v>
          </cell>
        </row>
        <row r="36">
          <cell r="L36">
            <v>636980.86</v>
          </cell>
        </row>
        <row r="38">
          <cell r="G38">
            <v>0</v>
          </cell>
        </row>
        <row r="42">
          <cell r="G42">
            <v>816927.14</v>
          </cell>
        </row>
        <row r="44">
          <cell r="G44">
            <v>9410891.93</v>
          </cell>
          <cell r="L44">
            <v>9410891.930000002</v>
          </cell>
        </row>
      </sheetData>
      <sheetData sheetId="7">
        <row r="2">
          <cell r="G2">
            <v>4706604.7700000005</v>
          </cell>
          <cell r="L2">
            <v>1664116.1400000001</v>
          </cell>
        </row>
        <row r="3">
          <cell r="G3">
            <v>7230.73</v>
          </cell>
          <cell r="L3">
            <v>995500.57</v>
          </cell>
        </row>
        <row r="4">
          <cell r="G4">
            <v>4699374.04</v>
          </cell>
        </row>
        <row r="5">
          <cell r="L5">
            <v>289583.51</v>
          </cell>
        </row>
        <row r="6">
          <cell r="L6">
            <v>379032.06</v>
          </cell>
        </row>
        <row r="9">
          <cell r="G9">
            <v>0</v>
          </cell>
          <cell r="L9">
            <v>2247942.56</v>
          </cell>
        </row>
        <row r="10">
          <cell r="L10">
            <v>1946692.92</v>
          </cell>
        </row>
        <row r="11">
          <cell r="G11">
            <v>0</v>
          </cell>
          <cell r="L11">
            <v>3469371.07</v>
          </cell>
        </row>
        <row r="12">
          <cell r="L12">
            <v>1522678.15</v>
          </cell>
        </row>
        <row r="13">
          <cell r="G13">
            <v>3449230.14</v>
          </cell>
          <cell r="L13">
            <v>301249.64</v>
          </cell>
        </row>
        <row r="14">
          <cell r="G14">
            <v>615216.2</v>
          </cell>
          <cell r="L14">
            <v>694677</v>
          </cell>
        </row>
        <row r="15">
          <cell r="L15">
            <v>393427.36</v>
          </cell>
        </row>
        <row r="16">
          <cell r="G16">
            <v>2806535.87</v>
          </cell>
        </row>
        <row r="19">
          <cell r="L19">
            <v>424502.26</v>
          </cell>
        </row>
        <row r="20">
          <cell r="G20">
            <v>27478.07</v>
          </cell>
        </row>
        <row r="21">
          <cell r="L21">
            <v>4440872.43</v>
          </cell>
        </row>
        <row r="22">
          <cell r="G22">
            <v>0</v>
          </cell>
          <cell r="L22">
            <v>2690000</v>
          </cell>
        </row>
        <row r="23">
          <cell r="L23">
            <v>2690000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1750872.43</v>
          </cell>
        </row>
        <row r="31">
          <cell r="G31">
            <v>627931.64</v>
          </cell>
        </row>
        <row r="32">
          <cell r="G32">
            <v>137359.93999999997</v>
          </cell>
        </row>
        <row r="33">
          <cell r="G33">
            <v>288546.11</v>
          </cell>
        </row>
        <row r="34">
          <cell r="G34">
            <v>151186.17</v>
          </cell>
        </row>
        <row r="35">
          <cell r="G35">
            <v>490571.70000000007</v>
          </cell>
          <cell r="L35">
            <v>719722.83</v>
          </cell>
        </row>
        <row r="36">
          <cell r="G36">
            <v>822510.56</v>
          </cell>
          <cell r="L36">
            <v>719722.83</v>
          </cell>
        </row>
        <row r="37">
          <cell r="G37">
            <v>331938.86</v>
          </cell>
        </row>
        <row r="38">
          <cell r="G38">
            <v>0</v>
          </cell>
        </row>
        <row r="42">
          <cell r="G42">
            <v>713389.67</v>
          </cell>
        </row>
        <row r="44">
          <cell r="G44">
            <v>9497156.22</v>
          </cell>
          <cell r="L44">
            <v>9497156.22</v>
          </cell>
        </row>
      </sheetData>
      <sheetData sheetId="8">
        <row r="2">
          <cell r="G2">
            <v>5475074.09</v>
          </cell>
          <cell r="L2">
            <v>120240.85999999999</v>
          </cell>
        </row>
        <row r="3">
          <cell r="G3">
            <v>14767.99</v>
          </cell>
          <cell r="L3">
            <v>-54955.29</v>
          </cell>
        </row>
        <row r="4">
          <cell r="G4">
            <v>5460306.1</v>
          </cell>
        </row>
        <row r="5">
          <cell r="L5">
            <v>133555.77</v>
          </cell>
        </row>
        <row r="6">
          <cell r="L6">
            <v>41640.38</v>
          </cell>
        </row>
        <row r="9">
          <cell r="G9">
            <v>0</v>
          </cell>
          <cell r="L9">
            <v>5169320.8100000005</v>
          </cell>
        </row>
        <row r="10">
          <cell r="L10">
            <v>2973315.91</v>
          </cell>
        </row>
        <row r="11">
          <cell r="G11">
            <v>0</v>
          </cell>
          <cell r="L11">
            <v>5111162.29</v>
          </cell>
        </row>
        <row r="12">
          <cell r="L12">
            <v>2137846.38</v>
          </cell>
        </row>
        <row r="13">
          <cell r="G13">
            <v>2389182.01</v>
          </cell>
          <cell r="L13">
            <v>1223803.6600000001</v>
          </cell>
        </row>
        <row r="14">
          <cell r="G14">
            <v>980756.79</v>
          </cell>
          <cell r="L14">
            <v>3449635.02</v>
          </cell>
        </row>
        <row r="15">
          <cell r="G15">
            <v>128119.85</v>
          </cell>
          <cell r="L15">
            <v>2225831.36</v>
          </cell>
        </row>
        <row r="16">
          <cell r="G16">
            <v>1408425.22</v>
          </cell>
        </row>
        <row r="17">
          <cell r="L17">
            <v>972201.24</v>
          </cell>
        </row>
        <row r="19">
          <cell r="L19">
            <v>748860.6</v>
          </cell>
        </row>
        <row r="21">
          <cell r="L21">
            <v>4452014.24</v>
          </cell>
        </row>
        <row r="22">
          <cell r="G22">
            <v>128119.85</v>
          </cell>
          <cell r="L22">
            <v>4000000</v>
          </cell>
        </row>
        <row r="23">
          <cell r="G23">
            <v>128119.85</v>
          </cell>
        </row>
        <row r="24">
          <cell r="L24">
            <v>-4000000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452014.24</v>
          </cell>
        </row>
        <row r="31">
          <cell r="G31">
            <v>3238219.74</v>
          </cell>
          <cell r="L31">
            <v>0</v>
          </cell>
        </row>
        <row r="32">
          <cell r="G32">
            <v>442832.05000000005</v>
          </cell>
        </row>
        <row r="33">
          <cell r="G33">
            <v>1029534.42</v>
          </cell>
        </row>
        <row r="34">
          <cell r="G34">
            <v>586702.37</v>
          </cell>
        </row>
        <row r="35">
          <cell r="G35">
            <v>2795387.69</v>
          </cell>
          <cell r="L35">
            <v>2229920.2</v>
          </cell>
        </row>
        <row r="36">
          <cell r="G36">
            <v>3464663.69</v>
          </cell>
          <cell r="L36">
            <v>2229920.2</v>
          </cell>
        </row>
        <row r="37">
          <cell r="G37">
            <v>669276</v>
          </cell>
        </row>
        <row r="38">
          <cell r="G38">
            <v>0</v>
          </cell>
        </row>
        <row r="42">
          <cell r="G42">
            <v>1489761.02</v>
          </cell>
        </row>
        <row r="44">
          <cell r="G44">
            <v>12720356.709999999</v>
          </cell>
          <cell r="L44">
            <v>12720356.709999999</v>
          </cell>
        </row>
      </sheetData>
      <sheetData sheetId="9">
        <row r="2">
          <cell r="G2">
            <v>4266892.06</v>
          </cell>
          <cell r="L2">
            <v>669712.71</v>
          </cell>
        </row>
        <row r="3">
          <cell r="G3">
            <v>275514.22</v>
          </cell>
          <cell r="L3">
            <v>64249.58</v>
          </cell>
        </row>
        <row r="4">
          <cell r="G4">
            <v>3991377.84</v>
          </cell>
        </row>
        <row r="5">
          <cell r="L5">
            <v>91294.46</v>
          </cell>
        </row>
        <row r="6">
          <cell r="L6">
            <v>514168.67</v>
          </cell>
        </row>
        <row r="9">
          <cell r="G9">
            <v>447006.3</v>
          </cell>
          <cell r="L9">
            <v>3361019.9400000004</v>
          </cell>
        </row>
        <row r="10">
          <cell r="G10">
            <v>447006.3</v>
          </cell>
          <cell r="L10">
            <v>2657229.5500000003</v>
          </cell>
        </row>
        <row r="11">
          <cell r="G11">
            <v>0</v>
          </cell>
          <cell r="L11">
            <v>3244391.2</v>
          </cell>
        </row>
        <row r="12">
          <cell r="L12">
            <v>587161.65</v>
          </cell>
        </row>
        <row r="13">
          <cell r="G13">
            <v>2014761.48</v>
          </cell>
          <cell r="L13">
            <v>703790.3899999999</v>
          </cell>
        </row>
        <row r="14">
          <cell r="G14">
            <v>857172.43</v>
          </cell>
          <cell r="L14">
            <v>893281.45</v>
          </cell>
        </row>
        <row r="15">
          <cell r="L15">
            <v>189491.06</v>
          </cell>
        </row>
        <row r="16">
          <cell r="G16">
            <v>782127.33</v>
          </cell>
        </row>
        <row r="19">
          <cell r="L19">
            <v>151437.07</v>
          </cell>
        </row>
        <row r="20">
          <cell r="G20">
            <v>375461.72</v>
          </cell>
        </row>
        <row r="21">
          <cell r="L21">
            <v>3944577.69</v>
          </cell>
        </row>
        <row r="22">
          <cell r="G22">
            <v>342002.85</v>
          </cell>
          <cell r="L22">
            <v>3541000</v>
          </cell>
        </row>
        <row r="23">
          <cell r="G23">
            <v>342002.85</v>
          </cell>
          <cell r="L23">
            <v>3541000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403577.69</v>
          </cell>
        </row>
        <row r="31">
          <cell r="G31">
            <v>1441938.78</v>
          </cell>
          <cell r="L31">
            <v>0</v>
          </cell>
        </row>
        <row r="32">
          <cell r="G32">
            <v>166484.04000000004</v>
          </cell>
        </row>
        <row r="33">
          <cell r="G33">
            <v>556573.51</v>
          </cell>
        </row>
        <row r="34">
          <cell r="G34">
            <v>390089.47</v>
          </cell>
        </row>
        <row r="35">
          <cell r="G35">
            <v>1275454.74</v>
          </cell>
          <cell r="L35">
            <v>803893.44</v>
          </cell>
        </row>
        <row r="36">
          <cell r="G36">
            <v>1872251.22</v>
          </cell>
          <cell r="L36">
            <v>406526.73</v>
          </cell>
        </row>
        <row r="37">
          <cell r="G37">
            <v>596796.48</v>
          </cell>
          <cell r="L37">
            <v>397366.71</v>
          </cell>
        </row>
        <row r="38">
          <cell r="G38">
            <v>0</v>
          </cell>
        </row>
        <row r="42">
          <cell r="G42">
            <v>418039.38</v>
          </cell>
        </row>
        <row r="44">
          <cell r="G44">
            <v>8930640.85</v>
          </cell>
          <cell r="L44">
            <v>8930640.850000001</v>
          </cell>
        </row>
      </sheetData>
      <sheetData sheetId="10">
        <row r="2">
          <cell r="G2">
            <v>1847688.85</v>
          </cell>
          <cell r="L2">
            <v>1790058.18</v>
          </cell>
        </row>
        <row r="3">
          <cell r="G3">
            <v>446661.26</v>
          </cell>
          <cell r="L3">
            <v>603015.37</v>
          </cell>
        </row>
        <row r="4">
          <cell r="G4">
            <v>1401027.59</v>
          </cell>
        </row>
        <row r="5">
          <cell r="L5">
            <v>243987.24</v>
          </cell>
        </row>
        <row r="6">
          <cell r="L6">
            <v>943055.57</v>
          </cell>
        </row>
        <row r="9">
          <cell r="G9">
            <v>0</v>
          </cell>
          <cell r="L9">
            <v>2906009.73</v>
          </cell>
        </row>
        <row r="10">
          <cell r="L10">
            <v>2196993.29</v>
          </cell>
        </row>
        <row r="11">
          <cell r="G11">
            <v>0</v>
          </cell>
          <cell r="L11">
            <v>3164762.32</v>
          </cell>
        </row>
        <row r="12">
          <cell r="L12">
            <v>967769.03</v>
          </cell>
        </row>
        <row r="13">
          <cell r="G13">
            <v>5089075.72</v>
          </cell>
          <cell r="L13">
            <v>709016.44</v>
          </cell>
        </row>
        <row r="14">
          <cell r="G14">
            <v>1630489.82</v>
          </cell>
          <cell r="L14">
            <v>1102309.91</v>
          </cell>
        </row>
        <row r="15">
          <cell r="L15">
            <v>393293.47</v>
          </cell>
        </row>
        <row r="16">
          <cell r="G16">
            <v>1812322.15</v>
          </cell>
        </row>
        <row r="18">
          <cell r="G18">
            <v>1645263.75</v>
          </cell>
        </row>
        <row r="19">
          <cell r="L19">
            <v>228279.65</v>
          </cell>
        </row>
        <row r="20">
          <cell r="G20">
            <v>1000</v>
          </cell>
        </row>
        <row r="21">
          <cell r="L21">
            <v>2625000</v>
          </cell>
        </row>
        <row r="22">
          <cell r="G22">
            <v>0</v>
          </cell>
          <cell r="L22">
            <v>2625000</v>
          </cell>
        </row>
        <row r="23">
          <cell r="L23">
            <v>2625000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54562.34</v>
          </cell>
        </row>
        <row r="32">
          <cell r="G32">
            <v>54562.34</v>
          </cell>
        </row>
        <row r="33">
          <cell r="G33">
            <v>123007.66</v>
          </cell>
        </row>
        <row r="34">
          <cell r="G34">
            <v>68445.32</v>
          </cell>
        </row>
        <row r="35">
          <cell r="G35">
            <v>0</v>
          </cell>
          <cell r="L35">
            <v>117231.75</v>
          </cell>
        </row>
        <row r="36">
          <cell r="L36">
            <v>51395.16</v>
          </cell>
        </row>
        <row r="37">
          <cell r="L37">
            <v>65836.59</v>
          </cell>
        </row>
        <row r="38">
          <cell r="G38">
            <v>0</v>
          </cell>
        </row>
        <row r="42">
          <cell r="G42">
            <v>675252.4</v>
          </cell>
        </row>
        <row r="44">
          <cell r="G44">
            <v>7666579.3100000005</v>
          </cell>
          <cell r="L44">
            <v>7666579.3100000005</v>
          </cell>
        </row>
      </sheetData>
      <sheetData sheetId="11">
        <row r="2">
          <cell r="G2">
            <v>835511.4</v>
          </cell>
          <cell r="L2">
            <v>149817.1</v>
          </cell>
        </row>
        <row r="3">
          <cell r="G3">
            <v>2225.86</v>
          </cell>
          <cell r="L3">
            <v>66241.62</v>
          </cell>
        </row>
        <row r="4">
          <cell r="G4">
            <v>833285.54</v>
          </cell>
        </row>
        <row r="5">
          <cell r="L5">
            <v>28437.38</v>
          </cell>
        </row>
        <row r="6">
          <cell r="L6">
            <v>55138.1</v>
          </cell>
        </row>
        <row r="9">
          <cell r="G9">
            <v>0</v>
          </cell>
          <cell r="L9">
            <v>367250.06999999995</v>
          </cell>
        </row>
        <row r="10">
          <cell r="L10">
            <v>314578.98</v>
          </cell>
        </row>
        <row r="11">
          <cell r="G11">
            <v>0</v>
          </cell>
          <cell r="L11">
            <v>606196.98</v>
          </cell>
        </row>
        <row r="12">
          <cell r="L12">
            <v>291618</v>
          </cell>
        </row>
        <row r="13">
          <cell r="G13">
            <v>1294732.38</v>
          </cell>
          <cell r="L13">
            <v>52671.09</v>
          </cell>
        </row>
        <row r="14">
          <cell r="L14">
            <v>105342.2</v>
          </cell>
        </row>
        <row r="15">
          <cell r="G15">
            <v>0</v>
          </cell>
          <cell r="L15">
            <v>52671.11</v>
          </cell>
        </row>
        <row r="16">
          <cell r="G16">
            <v>1294732.38</v>
          </cell>
        </row>
        <row r="17">
          <cell r="L17">
            <v>0</v>
          </cell>
        </row>
        <row r="19">
          <cell r="L19">
            <v>92019.62</v>
          </cell>
        </row>
        <row r="21">
          <cell r="L21">
            <v>2730643.13</v>
          </cell>
        </row>
        <row r="22">
          <cell r="G22">
            <v>0</v>
          </cell>
          <cell r="L22">
            <v>2700000</v>
          </cell>
        </row>
        <row r="23">
          <cell r="L23">
            <v>3000000</v>
          </cell>
        </row>
        <row r="24">
          <cell r="L24">
            <v>300000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30643.13</v>
          </cell>
        </row>
        <row r="31">
          <cell r="G31">
            <v>1100447.58</v>
          </cell>
          <cell r="L31">
            <v>0</v>
          </cell>
        </row>
        <row r="32">
          <cell r="G32">
            <v>167254.22000000003</v>
          </cell>
        </row>
        <row r="33">
          <cell r="G33">
            <v>507063.44</v>
          </cell>
        </row>
        <row r="34">
          <cell r="G34">
            <v>339809.22</v>
          </cell>
        </row>
        <row r="35">
          <cell r="G35">
            <v>933193.36</v>
          </cell>
          <cell r="L35">
            <v>22613.21</v>
          </cell>
        </row>
        <row r="36">
          <cell r="G36">
            <v>1039558</v>
          </cell>
          <cell r="L36">
            <v>22613.21</v>
          </cell>
        </row>
        <row r="37">
          <cell r="G37">
            <v>106364.64</v>
          </cell>
        </row>
        <row r="38">
          <cell r="G38">
            <v>0</v>
          </cell>
        </row>
        <row r="42">
          <cell r="G42">
            <v>131651.77</v>
          </cell>
        </row>
        <row r="44">
          <cell r="G44">
            <v>3362343.13</v>
          </cell>
          <cell r="L44">
            <v>3362343.13</v>
          </cell>
        </row>
      </sheetData>
      <sheetData sheetId="12">
        <row r="2">
          <cell r="G2">
            <v>5333401.03</v>
          </cell>
          <cell r="L2">
            <v>930968.3999999999</v>
          </cell>
        </row>
        <row r="3">
          <cell r="G3">
            <v>397941.33</v>
          </cell>
          <cell r="L3">
            <v>567232.33</v>
          </cell>
        </row>
        <row r="4">
          <cell r="G4">
            <v>-352108.48</v>
          </cell>
        </row>
        <row r="5">
          <cell r="G5">
            <v>86163.73</v>
          </cell>
          <cell r="L5">
            <v>118278.73</v>
          </cell>
        </row>
        <row r="6">
          <cell r="G6">
            <v>4428904.45</v>
          </cell>
          <cell r="L6">
            <v>245457.34</v>
          </cell>
        </row>
        <row r="7">
          <cell r="G7">
            <v>772500</v>
          </cell>
        </row>
        <row r="9">
          <cell r="G9">
            <v>2340.33</v>
          </cell>
          <cell r="L9">
            <v>3150158.9000000004</v>
          </cell>
        </row>
        <row r="10">
          <cell r="G10">
            <v>2340.33</v>
          </cell>
          <cell r="L10">
            <v>1853838.35</v>
          </cell>
        </row>
        <row r="11">
          <cell r="L11">
            <v>2961051</v>
          </cell>
        </row>
        <row r="12">
          <cell r="L12">
            <v>1107212.65</v>
          </cell>
        </row>
        <row r="13">
          <cell r="G13">
            <v>1768554.4000000001</v>
          </cell>
          <cell r="L13">
            <v>1296320.5500000003</v>
          </cell>
        </row>
        <row r="14">
          <cell r="G14">
            <v>728969.91</v>
          </cell>
          <cell r="L14">
            <v>2223566.66</v>
          </cell>
        </row>
        <row r="15">
          <cell r="G15">
            <v>283101.06</v>
          </cell>
          <cell r="L15">
            <v>927246.11</v>
          </cell>
        </row>
        <row r="16">
          <cell r="G16">
            <v>1594640.21</v>
          </cell>
        </row>
        <row r="17">
          <cell r="G17">
            <v>568026.03</v>
          </cell>
        </row>
        <row r="19">
          <cell r="L19">
            <v>271521.07</v>
          </cell>
        </row>
        <row r="20">
          <cell r="G20">
            <v>12970.31</v>
          </cell>
        </row>
        <row r="21">
          <cell r="L21">
            <v>2958444.75</v>
          </cell>
        </row>
        <row r="22">
          <cell r="G22">
            <v>0</v>
          </cell>
          <cell r="L22">
            <v>2951000</v>
          </cell>
        </row>
        <row r="23">
          <cell r="G23">
            <v>512406.4</v>
          </cell>
          <cell r="L23">
            <v>2951000</v>
          </cell>
        </row>
        <row r="24">
          <cell r="G24">
            <v>512406.4</v>
          </cell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7444.75</v>
          </cell>
        </row>
        <row r="31">
          <cell r="G31">
            <v>60103.49000000005</v>
          </cell>
          <cell r="L31">
            <v>0</v>
          </cell>
        </row>
        <row r="32">
          <cell r="G32">
            <v>60103.49000000005</v>
          </cell>
        </row>
        <row r="33">
          <cell r="G33">
            <v>379526.28</v>
          </cell>
        </row>
        <row r="34">
          <cell r="G34">
            <v>319422.79</v>
          </cell>
        </row>
        <row r="35">
          <cell r="G35">
            <v>0</v>
          </cell>
          <cell r="L35">
            <v>399064.57</v>
          </cell>
        </row>
        <row r="36">
          <cell r="L36">
            <v>399064.57</v>
          </cell>
        </row>
        <row r="38">
          <cell r="G38">
            <v>0</v>
          </cell>
        </row>
        <row r="42">
          <cell r="G42">
            <v>545758.44</v>
          </cell>
        </row>
        <row r="44">
          <cell r="G44">
            <v>7710157.69</v>
          </cell>
          <cell r="L44">
            <v>7710157.690000001</v>
          </cell>
        </row>
      </sheetData>
      <sheetData sheetId="13">
        <row r="2">
          <cell r="G2">
            <v>7273800.56</v>
          </cell>
          <cell r="L2">
            <v>205742.72</v>
          </cell>
        </row>
        <row r="4">
          <cell r="G4">
            <v>4833375.52</v>
          </cell>
        </row>
        <row r="5">
          <cell r="L5">
            <v>119838.57</v>
          </cell>
        </row>
        <row r="6">
          <cell r="G6">
            <v>2440425.04</v>
          </cell>
          <cell r="L6">
            <v>85904.15</v>
          </cell>
        </row>
        <row r="9">
          <cell r="G9">
            <v>0</v>
          </cell>
          <cell r="L9">
            <v>11335190.07</v>
          </cell>
        </row>
        <row r="10">
          <cell r="L10">
            <v>8223906.01</v>
          </cell>
        </row>
        <row r="11">
          <cell r="G11">
            <v>0</v>
          </cell>
          <cell r="L11">
            <v>8353149.29</v>
          </cell>
        </row>
        <row r="12">
          <cell r="L12">
            <v>129243.28</v>
          </cell>
        </row>
        <row r="13">
          <cell r="G13">
            <v>6985459.85</v>
          </cell>
          <cell r="L13">
            <v>3111284.06</v>
          </cell>
        </row>
        <row r="14">
          <cell r="G14">
            <v>54475.26</v>
          </cell>
          <cell r="L14">
            <v>3206841.54</v>
          </cell>
        </row>
        <row r="15">
          <cell r="L15">
            <v>95557.48</v>
          </cell>
        </row>
        <row r="16">
          <cell r="G16">
            <v>6930984.59</v>
          </cell>
        </row>
        <row r="19">
          <cell r="L19">
            <v>57998.7</v>
          </cell>
        </row>
        <row r="21">
          <cell r="L21">
            <v>3413659</v>
          </cell>
        </row>
        <row r="22">
          <cell r="G22">
            <v>360665.9</v>
          </cell>
          <cell r="L22">
            <v>3400000</v>
          </cell>
        </row>
        <row r="23">
          <cell r="G23">
            <v>360665.9</v>
          </cell>
          <cell r="L23">
            <v>3400000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9">
          <cell r="L29">
            <v>13659</v>
          </cell>
        </row>
        <row r="31">
          <cell r="G31">
            <v>15382.830000000002</v>
          </cell>
        </row>
        <row r="32">
          <cell r="G32">
            <v>15382.830000000002</v>
          </cell>
        </row>
        <row r="33">
          <cell r="G33">
            <v>48492.22</v>
          </cell>
        </row>
        <row r="34">
          <cell r="G34">
            <v>33109.39</v>
          </cell>
        </row>
        <row r="35">
          <cell r="G35">
            <v>0</v>
          </cell>
          <cell r="L35">
            <v>2710793.26</v>
          </cell>
        </row>
        <row r="36">
          <cell r="G36">
            <v>0</v>
          </cell>
          <cell r="L36">
            <v>1730150.69</v>
          </cell>
        </row>
        <row r="37">
          <cell r="L37">
            <v>980642.57</v>
          </cell>
        </row>
        <row r="38">
          <cell r="G38">
            <v>0</v>
          </cell>
        </row>
        <row r="42">
          <cell r="G42">
            <v>3088074.61</v>
          </cell>
        </row>
        <row r="44">
          <cell r="G44">
            <v>17723383.75</v>
          </cell>
          <cell r="L44">
            <v>17723383.749999996</v>
          </cell>
        </row>
      </sheetData>
      <sheetData sheetId="14">
        <row r="2">
          <cell r="G2">
            <v>1295723.25</v>
          </cell>
          <cell r="L2">
            <v>2642.99</v>
          </cell>
        </row>
        <row r="4">
          <cell r="G4">
            <v>1295723.25</v>
          </cell>
        </row>
        <row r="5">
          <cell r="L5">
            <v>2642.99</v>
          </cell>
        </row>
        <row r="9">
          <cell r="G9">
            <v>0</v>
          </cell>
          <cell r="L9">
            <v>41051.159999999996</v>
          </cell>
        </row>
        <row r="10">
          <cell r="L10">
            <v>7655.490000000001</v>
          </cell>
        </row>
        <row r="11">
          <cell r="G11">
            <v>0</v>
          </cell>
          <cell r="L11">
            <v>15613.78</v>
          </cell>
        </row>
        <row r="12">
          <cell r="L12">
            <v>7958.29</v>
          </cell>
        </row>
        <row r="13">
          <cell r="G13">
            <v>462086.92000000004</v>
          </cell>
          <cell r="L13">
            <v>33395.67</v>
          </cell>
        </row>
        <row r="14">
          <cell r="G14">
            <v>220964.44</v>
          </cell>
          <cell r="L14">
            <v>33995.67</v>
          </cell>
        </row>
        <row r="15">
          <cell r="L15">
            <v>600</v>
          </cell>
        </row>
        <row r="16">
          <cell r="G16">
            <v>74949.71</v>
          </cell>
        </row>
        <row r="19">
          <cell r="L19">
            <v>2387.49</v>
          </cell>
        </row>
        <row r="20">
          <cell r="G20">
            <v>166172.77</v>
          </cell>
        </row>
        <row r="21">
          <cell r="L21">
            <v>1926935.27</v>
          </cell>
        </row>
        <row r="22">
          <cell r="G22">
            <v>186372.88</v>
          </cell>
          <cell r="L22">
            <v>2425000</v>
          </cell>
        </row>
        <row r="23">
          <cell r="G23">
            <v>186372.88</v>
          </cell>
          <cell r="L23">
            <v>2425000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131.54</v>
          </cell>
        </row>
        <row r="31">
          <cell r="G31">
            <v>8800</v>
          </cell>
          <cell r="L31">
            <v>498196.27</v>
          </cell>
        </row>
        <row r="32">
          <cell r="G32">
            <v>8800</v>
          </cell>
          <cell r="L32">
            <v>498196.27</v>
          </cell>
        </row>
        <row r="33">
          <cell r="G33">
            <v>16000</v>
          </cell>
        </row>
        <row r="34">
          <cell r="G34">
            <v>7200</v>
          </cell>
        </row>
        <row r="35">
          <cell r="L35">
            <v>10919.83</v>
          </cell>
        </row>
        <row r="37">
          <cell r="L37">
            <v>10919.83</v>
          </cell>
        </row>
        <row r="38">
          <cell r="G38">
            <v>0</v>
          </cell>
        </row>
        <row r="42">
          <cell r="G42">
            <v>30953.69</v>
          </cell>
        </row>
        <row r="44">
          <cell r="G44">
            <v>1983936.74</v>
          </cell>
          <cell r="L44">
            <v>1983936.74</v>
          </cell>
        </row>
      </sheetData>
      <sheetData sheetId="15">
        <row r="2">
          <cell r="G2">
            <v>10823933.620000001</v>
          </cell>
          <cell r="L2">
            <v>1266918.78</v>
          </cell>
        </row>
        <row r="3">
          <cell r="G3">
            <v>2731210.45</v>
          </cell>
          <cell r="L3">
            <v>83238.54</v>
          </cell>
        </row>
        <row r="4">
          <cell r="G4">
            <v>8092723.17</v>
          </cell>
        </row>
        <row r="5">
          <cell r="L5">
            <v>339531.69</v>
          </cell>
        </row>
        <row r="6">
          <cell r="L6">
            <v>844148.55</v>
          </cell>
        </row>
        <row r="9">
          <cell r="G9">
            <v>0</v>
          </cell>
          <cell r="L9">
            <v>14020942.629999999</v>
          </cell>
        </row>
        <row r="10">
          <cell r="L10">
            <v>7247153.51</v>
          </cell>
        </row>
        <row r="11">
          <cell r="G11">
            <v>0</v>
          </cell>
          <cell r="L11">
            <v>7349907.26</v>
          </cell>
        </row>
        <row r="12">
          <cell r="L12">
            <v>102753.75</v>
          </cell>
        </row>
        <row r="13">
          <cell r="G13">
            <v>10117763.169999998</v>
          </cell>
          <cell r="L13">
            <v>6773789.12</v>
          </cell>
        </row>
        <row r="14">
          <cell r="G14">
            <v>1835337.17</v>
          </cell>
          <cell r="L14">
            <v>6811333.01</v>
          </cell>
        </row>
        <row r="15">
          <cell r="G15">
            <v>2523.62</v>
          </cell>
          <cell r="L15">
            <v>37543.89</v>
          </cell>
        </row>
        <row r="16">
          <cell r="G16">
            <v>8267200.96</v>
          </cell>
        </row>
        <row r="18">
          <cell r="G18">
            <v>225.04</v>
          </cell>
        </row>
        <row r="19">
          <cell r="L19">
            <v>51108.51</v>
          </cell>
        </row>
        <row r="20">
          <cell r="G20">
            <v>15000</v>
          </cell>
        </row>
        <row r="21">
          <cell r="L21">
            <v>6088941.52</v>
          </cell>
        </row>
        <row r="22">
          <cell r="G22">
            <v>1114833.69</v>
          </cell>
          <cell r="L22">
            <v>6000000</v>
          </cell>
        </row>
        <row r="23">
          <cell r="G23">
            <v>1114833.69</v>
          </cell>
          <cell r="L23">
            <v>6000000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88941.52</v>
          </cell>
        </row>
        <row r="31">
          <cell r="G31">
            <v>342879.2800000001</v>
          </cell>
          <cell r="L31">
            <v>0</v>
          </cell>
        </row>
        <row r="32">
          <cell r="G32">
            <v>100056.39000000001</v>
          </cell>
        </row>
        <row r="33">
          <cell r="G33">
            <v>764111.4</v>
          </cell>
        </row>
        <row r="34">
          <cell r="G34">
            <v>664055.01</v>
          </cell>
        </row>
        <row r="35">
          <cell r="G35">
            <v>242822.89000000007</v>
          </cell>
          <cell r="L35">
            <v>2337565.69</v>
          </cell>
        </row>
        <row r="36">
          <cell r="G36">
            <v>583313.05</v>
          </cell>
          <cell r="L36">
            <v>838674.22</v>
          </cell>
        </row>
        <row r="37">
          <cell r="G37">
            <v>340490.16</v>
          </cell>
          <cell r="L37">
            <v>1498891.47</v>
          </cell>
        </row>
        <row r="38">
          <cell r="G38">
            <v>0</v>
          </cell>
        </row>
        <row r="42">
          <cell r="G42">
            <v>1366067.37</v>
          </cell>
        </row>
        <row r="44">
          <cell r="G44">
            <v>23765477.13</v>
          </cell>
          <cell r="L44">
            <v>23765477.13</v>
          </cell>
        </row>
      </sheetData>
      <sheetData sheetId="16">
        <row r="2">
          <cell r="G2">
            <v>5092471.4</v>
          </cell>
          <cell r="L2">
            <v>3449916.79</v>
          </cell>
        </row>
        <row r="3">
          <cell r="G3">
            <v>56808.15</v>
          </cell>
          <cell r="L3">
            <v>2278977.41</v>
          </cell>
        </row>
        <row r="4">
          <cell r="G4">
            <v>5035663.25</v>
          </cell>
        </row>
        <row r="5">
          <cell r="L5">
            <v>129874.9</v>
          </cell>
        </row>
        <row r="6">
          <cell r="L6">
            <v>1041064.48</v>
          </cell>
        </row>
        <row r="9">
          <cell r="G9">
            <v>855275.13</v>
          </cell>
          <cell r="L9">
            <v>4639627.37</v>
          </cell>
        </row>
        <row r="10">
          <cell r="G10">
            <v>855275.13</v>
          </cell>
          <cell r="L10">
            <v>2427122.61</v>
          </cell>
        </row>
        <row r="11">
          <cell r="G11">
            <v>0</v>
          </cell>
          <cell r="L11">
            <v>4846334.63</v>
          </cell>
        </row>
        <row r="12">
          <cell r="L12">
            <v>2419212.02</v>
          </cell>
        </row>
        <row r="13">
          <cell r="G13">
            <v>4629788.12</v>
          </cell>
          <cell r="L13">
            <v>2212504.7600000002</v>
          </cell>
        </row>
        <row r="14">
          <cell r="G14">
            <v>451182.08</v>
          </cell>
          <cell r="L14">
            <v>4665273.28</v>
          </cell>
        </row>
        <row r="15">
          <cell r="G15">
            <v>15176.43</v>
          </cell>
          <cell r="L15">
            <v>2452768.52</v>
          </cell>
        </row>
        <row r="16">
          <cell r="G16">
            <v>4113770.99</v>
          </cell>
          <cell r="L16">
            <v>0</v>
          </cell>
        </row>
        <row r="17">
          <cell r="G17">
            <v>6851.32</v>
          </cell>
          <cell r="L17">
            <v>0</v>
          </cell>
        </row>
        <row r="19">
          <cell r="L19">
            <v>729939.57</v>
          </cell>
        </row>
        <row r="20">
          <cell r="G20">
            <v>71686.37</v>
          </cell>
        </row>
        <row r="21">
          <cell r="L21">
            <v>3237451.07</v>
          </cell>
        </row>
        <row r="22">
          <cell r="G22">
            <v>0</v>
          </cell>
          <cell r="L22">
            <v>3000000</v>
          </cell>
        </row>
        <row r="23">
          <cell r="L23">
            <v>3000000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237451.07</v>
          </cell>
        </row>
        <row r="31">
          <cell r="G31">
            <v>34863.51000000001</v>
          </cell>
          <cell r="L31">
            <v>0</v>
          </cell>
        </row>
        <row r="32">
          <cell r="G32">
            <v>34863.51000000001</v>
          </cell>
        </row>
        <row r="33">
          <cell r="G33">
            <v>189334.34</v>
          </cell>
        </row>
        <row r="34">
          <cell r="G34">
            <v>154470.83</v>
          </cell>
        </row>
        <row r="35">
          <cell r="G35">
            <v>0</v>
          </cell>
          <cell r="L35">
            <v>160154.73</v>
          </cell>
        </row>
        <row r="36">
          <cell r="L36">
            <v>160154.73</v>
          </cell>
        </row>
        <row r="38">
          <cell r="G38">
            <v>0</v>
          </cell>
        </row>
        <row r="42">
          <cell r="G42">
            <v>1604691.37</v>
          </cell>
        </row>
        <row r="44">
          <cell r="G44">
            <v>12217089.530000001</v>
          </cell>
          <cell r="L44">
            <v>12217089.530000001</v>
          </cell>
        </row>
      </sheetData>
      <sheetData sheetId="17">
        <row r="2">
          <cell r="G2">
            <v>3318069</v>
          </cell>
          <cell r="L2">
            <v>360356</v>
          </cell>
        </row>
        <row r="3">
          <cell r="L3">
            <v>154850</v>
          </cell>
        </row>
        <row r="4">
          <cell r="G4">
            <v>3318069</v>
          </cell>
        </row>
        <row r="5">
          <cell r="L5">
            <v>78186</v>
          </cell>
        </row>
        <row r="6">
          <cell r="L6">
            <v>127320</v>
          </cell>
        </row>
        <row r="9">
          <cell r="G9">
            <v>0</v>
          </cell>
          <cell r="L9">
            <v>4344294</v>
          </cell>
        </row>
        <row r="10">
          <cell r="L10">
            <v>3534363</v>
          </cell>
        </row>
        <row r="11">
          <cell r="G11">
            <v>0</v>
          </cell>
          <cell r="L11">
            <v>4564502</v>
          </cell>
        </row>
        <row r="12">
          <cell r="L12">
            <v>1030139</v>
          </cell>
        </row>
        <row r="13">
          <cell r="G13">
            <v>3103567</v>
          </cell>
          <cell r="L13">
            <v>698046</v>
          </cell>
        </row>
        <row r="14">
          <cell r="G14">
            <v>38283</v>
          </cell>
          <cell r="L14">
            <v>2472321</v>
          </cell>
        </row>
        <row r="15">
          <cell r="L15">
            <v>1774275</v>
          </cell>
        </row>
        <row r="16">
          <cell r="G16">
            <v>3065284</v>
          </cell>
        </row>
        <row r="17">
          <cell r="L17">
            <v>111885</v>
          </cell>
        </row>
        <row r="21">
          <cell r="L21">
            <v>5291550</v>
          </cell>
        </row>
        <row r="22">
          <cell r="G22">
            <v>0</v>
          </cell>
          <cell r="L22">
            <v>5291550</v>
          </cell>
        </row>
        <row r="23">
          <cell r="G23">
            <v>794744</v>
          </cell>
          <cell r="L23">
            <v>5291550</v>
          </cell>
        </row>
        <row r="24">
          <cell r="G24">
            <v>794744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127956</v>
          </cell>
        </row>
        <row r="32">
          <cell r="G32">
            <v>127956</v>
          </cell>
        </row>
        <row r="33">
          <cell r="G33">
            <v>399615</v>
          </cell>
        </row>
        <row r="34">
          <cell r="G34">
            <v>271659</v>
          </cell>
        </row>
        <row r="35">
          <cell r="G35">
            <v>0</v>
          </cell>
          <cell r="L35">
            <v>1221986</v>
          </cell>
        </row>
        <row r="36">
          <cell r="L36">
            <v>1221986</v>
          </cell>
        </row>
        <row r="38">
          <cell r="G38">
            <v>0</v>
          </cell>
        </row>
        <row r="42">
          <cell r="G42">
            <v>4668594</v>
          </cell>
        </row>
        <row r="44">
          <cell r="G44">
            <v>11218186</v>
          </cell>
          <cell r="L44">
            <v>11218186</v>
          </cell>
        </row>
      </sheetData>
      <sheetData sheetId="18">
        <row r="2">
          <cell r="G2">
            <v>5142647.22</v>
          </cell>
          <cell r="L2">
            <v>-1451725.18</v>
          </cell>
        </row>
        <row r="3">
          <cell r="G3">
            <v>1088443.68</v>
          </cell>
          <cell r="L3">
            <v>-1993374.66</v>
          </cell>
        </row>
        <row r="4">
          <cell r="G4">
            <v>4054203.54</v>
          </cell>
        </row>
        <row r="5">
          <cell r="L5">
            <v>482142.77</v>
          </cell>
        </row>
        <row r="6">
          <cell r="L6">
            <v>59506.71</v>
          </cell>
        </row>
        <row r="9">
          <cell r="G9">
            <v>0</v>
          </cell>
          <cell r="L9">
            <v>1744692.56</v>
          </cell>
        </row>
        <row r="10">
          <cell r="L10">
            <v>1584854.23</v>
          </cell>
        </row>
        <row r="11">
          <cell r="G11">
            <v>0</v>
          </cell>
          <cell r="L11">
            <v>2466733.04</v>
          </cell>
        </row>
        <row r="12">
          <cell r="L12">
            <v>881878.81</v>
          </cell>
        </row>
        <row r="13">
          <cell r="G13">
            <v>691600.83</v>
          </cell>
          <cell r="L13">
            <v>159838.33000000002</v>
          </cell>
        </row>
        <row r="14">
          <cell r="G14">
            <v>690434.58</v>
          </cell>
          <cell r="L14">
            <v>248769.81</v>
          </cell>
        </row>
        <row r="15">
          <cell r="L15">
            <v>88931.48</v>
          </cell>
        </row>
        <row r="16">
          <cell r="G16">
            <v>1166.25</v>
          </cell>
        </row>
        <row r="19">
          <cell r="L19">
            <v>225660.81</v>
          </cell>
        </row>
        <row r="21">
          <cell r="L21">
            <v>4600000</v>
          </cell>
        </row>
        <row r="22">
          <cell r="G22">
            <v>0</v>
          </cell>
          <cell r="L22">
            <v>4600000</v>
          </cell>
        </row>
        <row r="23">
          <cell r="L23">
            <v>4600000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544650.02</v>
          </cell>
          <cell r="L31">
            <v>0</v>
          </cell>
        </row>
        <row r="32">
          <cell r="G32">
            <v>66577.63999999998</v>
          </cell>
        </row>
        <row r="33">
          <cell r="G33">
            <v>205246.83</v>
          </cell>
        </row>
        <row r="34">
          <cell r="G34">
            <v>138669.19</v>
          </cell>
        </row>
        <row r="35">
          <cell r="G35">
            <v>478072.38</v>
          </cell>
          <cell r="L35">
            <v>1281704.97</v>
          </cell>
        </row>
        <row r="36">
          <cell r="G36">
            <v>525874.35</v>
          </cell>
          <cell r="L36">
            <v>1281704.97</v>
          </cell>
        </row>
        <row r="37">
          <cell r="G37">
            <v>47801.97</v>
          </cell>
          <cell r="L37">
            <v>0</v>
          </cell>
        </row>
        <row r="38">
          <cell r="G38">
            <v>0</v>
          </cell>
        </row>
        <row r="42">
          <cell r="G42">
            <v>21435.09</v>
          </cell>
        </row>
        <row r="44">
          <cell r="G44">
            <v>6400333.16</v>
          </cell>
          <cell r="L44">
            <v>6400333.159999999</v>
          </cell>
        </row>
      </sheetData>
      <sheetData sheetId="19">
        <row r="2">
          <cell r="G2">
            <v>2312803.17</v>
          </cell>
          <cell r="L2">
            <v>210776.09999999998</v>
          </cell>
        </row>
        <row r="3">
          <cell r="G3">
            <v>66289.39</v>
          </cell>
          <cell r="L3">
            <v>-144260.13</v>
          </cell>
        </row>
        <row r="4">
          <cell r="G4">
            <v>2246513.78</v>
          </cell>
          <cell r="L4">
            <v>0</v>
          </cell>
        </row>
        <row r="5">
          <cell r="L5">
            <v>33820.05</v>
          </cell>
        </row>
        <row r="6">
          <cell r="L6">
            <v>321216.18</v>
          </cell>
        </row>
        <row r="9">
          <cell r="G9">
            <v>0</v>
          </cell>
          <cell r="L9">
            <v>1564787.79</v>
          </cell>
        </row>
        <row r="10">
          <cell r="L10">
            <v>1295329.4700000002</v>
          </cell>
        </row>
        <row r="11">
          <cell r="G11">
            <v>0</v>
          </cell>
          <cell r="L11">
            <v>2442853.14</v>
          </cell>
        </row>
        <row r="12">
          <cell r="L12">
            <v>1147523.67</v>
          </cell>
        </row>
        <row r="13">
          <cell r="G13">
            <v>1673536.53</v>
          </cell>
          <cell r="L13">
            <v>269458.31999999995</v>
          </cell>
        </row>
        <row r="14">
          <cell r="G14">
            <v>331652.74</v>
          </cell>
          <cell r="L14">
            <v>863234.74</v>
          </cell>
        </row>
        <row r="15">
          <cell r="L15">
            <v>593776.42</v>
          </cell>
        </row>
        <row r="16">
          <cell r="G16">
            <v>1320971.99</v>
          </cell>
        </row>
        <row r="19">
          <cell r="L19">
            <v>363931.48</v>
          </cell>
        </row>
        <row r="20">
          <cell r="G20">
            <v>20911.8</v>
          </cell>
        </row>
        <row r="21">
          <cell r="L21">
            <v>2848088.59</v>
          </cell>
        </row>
        <row r="22">
          <cell r="G22">
            <v>0</v>
          </cell>
          <cell r="L22">
            <v>2942000</v>
          </cell>
        </row>
        <row r="23">
          <cell r="L23">
            <v>2942000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13079.15</v>
          </cell>
        </row>
        <row r="31">
          <cell r="G31">
            <v>154000</v>
          </cell>
          <cell r="L31">
            <v>106990.56</v>
          </cell>
        </row>
        <row r="32">
          <cell r="G32">
            <v>154000</v>
          </cell>
        </row>
        <row r="33">
          <cell r="G33">
            <v>215000</v>
          </cell>
          <cell r="L33">
            <v>106990.56</v>
          </cell>
        </row>
        <row r="34">
          <cell r="G34">
            <v>61000</v>
          </cell>
        </row>
        <row r="35">
          <cell r="G35">
            <v>0</v>
          </cell>
          <cell r="L35">
            <v>113750.31</v>
          </cell>
        </row>
        <row r="36">
          <cell r="L36">
            <v>22366.91</v>
          </cell>
        </row>
        <row r="37">
          <cell r="L37">
            <v>91383.4</v>
          </cell>
        </row>
        <row r="38">
          <cell r="G38">
            <v>0</v>
          </cell>
        </row>
        <row r="42">
          <cell r="G42">
            <v>960994.57</v>
          </cell>
        </row>
        <row r="44">
          <cell r="G44">
            <v>5101334.27</v>
          </cell>
          <cell r="L44">
            <v>5101334.27</v>
          </cell>
        </row>
      </sheetData>
      <sheetData sheetId="20">
        <row r="2">
          <cell r="G2">
            <v>3571236.9899999998</v>
          </cell>
          <cell r="L2">
            <v>521812.73</v>
          </cell>
        </row>
        <row r="3">
          <cell r="G3">
            <v>4421.26</v>
          </cell>
          <cell r="L3">
            <v>2213.04</v>
          </cell>
        </row>
        <row r="4">
          <cell r="G4">
            <v>25239.22</v>
          </cell>
        </row>
        <row r="5">
          <cell r="G5">
            <v>3541576.51</v>
          </cell>
          <cell r="L5">
            <v>126063.09</v>
          </cell>
        </row>
        <row r="6">
          <cell r="L6">
            <v>393536.6</v>
          </cell>
        </row>
        <row r="9">
          <cell r="G9">
            <v>0</v>
          </cell>
          <cell r="L9">
            <v>45488.85</v>
          </cell>
        </row>
        <row r="10">
          <cell r="L10">
            <v>32992.95</v>
          </cell>
        </row>
        <row r="11">
          <cell r="G11">
            <v>0</v>
          </cell>
          <cell r="L11">
            <v>73271.17</v>
          </cell>
        </row>
        <row r="12">
          <cell r="L12">
            <v>40278.22</v>
          </cell>
        </row>
        <row r="13">
          <cell r="G13">
            <v>44824.98</v>
          </cell>
          <cell r="L13">
            <v>12495.900000000001</v>
          </cell>
        </row>
        <row r="14">
          <cell r="G14">
            <v>44824.98</v>
          </cell>
          <cell r="L14">
            <v>34091</v>
          </cell>
        </row>
        <row r="15">
          <cell r="L15">
            <v>21595.1</v>
          </cell>
        </row>
        <row r="19">
          <cell r="L19">
            <v>8654.54</v>
          </cell>
        </row>
        <row r="21">
          <cell r="L21">
            <v>2684143.3</v>
          </cell>
        </row>
        <row r="22">
          <cell r="G22">
            <v>0</v>
          </cell>
          <cell r="L22">
            <v>2440000</v>
          </cell>
        </row>
        <row r="23">
          <cell r="G23">
            <v>17937.42</v>
          </cell>
          <cell r="L23">
            <v>2440000</v>
          </cell>
        </row>
        <row r="24">
          <cell r="G24">
            <v>17937.42</v>
          </cell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320438.61</v>
          </cell>
        </row>
        <row r="31">
          <cell r="G31">
            <v>4526.400000000023</v>
          </cell>
          <cell r="L31">
            <v>76295.31</v>
          </cell>
        </row>
        <row r="32">
          <cell r="G32">
            <v>4526.400000000023</v>
          </cell>
        </row>
        <row r="33">
          <cell r="G33">
            <v>185264.01</v>
          </cell>
          <cell r="L33">
            <v>76295.31</v>
          </cell>
        </row>
        <row r="34">
          <cell r="G34">
            <v>180737.61</v>
          </cell>
        </row>
        <row r="35">
          <cell r="G35">
            <v>0</v>
          </cell>
          <cell r="L35">
            <v>381357.04</v>
          </cell>
        </row>
        <row r="36">
          <cell r="L36">
            <v>381357.04</v>
          </cell>
        </row>
        <row r="38">
          <cell r="G38">
            <v>0</v>
          </cell>
        </row>
        <row r="42">
          <cell r="G42">
            <v>20868.09</v>
          </cell>
        </row>
        <row r="44">
          <cell r="G44">
            <v>3641456.46</v>
          </cell>
          <cell r="L44">
            <v>3641456.46</v>
          </cell>
        </row>
      </sheetData>
      <sheetData sheetId="21">
        <row r="2">
          <cell r="G2">
            <v>4016156.4699999997</v>
          </cell>
          <cell r="L2">
            <v>96501.73</v>
          </cell>
        </row>
        <row r="3">
          <cell r="L3">
            <v>48115.96</v>
          </cell>
        </row>
        <row r="4">
          <cell r="G4">
            <v>3719097.71</v>
          </cell>
        </row>
        <row r="5">
          <cell r="L5">
            <v>11953.74</v>
          </cell>
        </row>
        <row r="6">
          <cell r="L6">
            <v>36432.03</v>
          </cell>
        </row>
        <row r="7">
          <cell r="G7">
            <v>297058.76</v>
          </cell>
        </row>
        <row r="9">
          <cell r="G9">
            <v>0</v>
          </cell>
          <cell r="L9">
            <v>632011.58</v>
          </cell>
        </row>
        <row r="10">
          <cell r="L10">
            <v>588077.22</v>
          </cell>
        </row>
        <row r="11">
          <cell r="G11">
            <v>0</v>
          </cell>
          <cell r="L11">
            <v>588077.22</v>
          </cell>
        </row>
        <row r="13">
          <cell r="G13">
            <v>543709.1900000001</v>
          </cell>
          <cell r="L13">
            <v>0</v>
          </cell>
        </row>
        <row r="16">
          <cell r="G16">
            <v>172347.26</v>
          </cell>
        </row>
        <row r="17">
          <cell r="L17">
            <v>43934.36</v>
          </cell>
        </row>
        <row r="19">
          <cell r="G19">
            <v>1720.28</v>
          </cell>
        </row>
        <row r="20">
          <cell r="G20">
            <v>369641.65</v>
          </cell>
        </row>
        <row r="21">
          <cell r="L21">
            <v>3550000</v>
          </cell>
        </row>
        <row r="22">
          <cell r="G22">
            <v>0</v>
          </cell>
          <cell r="L22">
            <v>3550000</v>
          </cell>
        </row>
        <row r="24">
          <cell r="L24">
            <v>-3550000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11763.02</v>
          </cell>
          <cell r="L31">
            <v>0</v>
          </cell>
        </row>
        <row r="32">
          <cell r="G32">
            <v>11762.7</v>
          </cell>
        </row>
        <row r="33">
          <cell r="G33">
            <v>11762.7</v>
          </cell>
        </row>
        <row r="35">
          <cell r="G35">
            <v>0</v>
          </cell>
          <cell r="L35">
            <v>293115.37</v>
          </cell>
        </row>
        <row r="36">
          <cell r="L36">
            <v>191616.34</v>
          </cell>
        </row>
        <row r="37">
          <cell r="L37">
            <v>101499.03</v>
          </cell>
        </row>
        <row r="38">
          <cell r="G38">
            <v>0.31999999999970896</v>
          </cell>
        </row>
        <row r="39">
          <cell r="G39">
            <v>6590</v>
          </cell>
        </row>
        <row r="40">
          <cell r="G40">
            <v>6589.68</v>
          </cell>
        </row>
        <row r="44">
          <cell r="G44">
            <v>4571628.68</v>
          </cell>
          <cell r="L44">
            <v>4571628.680000001</v>
          </cell>
        </row>
      </sheetData>
      <sheetData sheetId="22">
        <row r="2">
          <cell r="G2">
            <v>11260346.4</v>
          </cell>
          <cell r="L2">
            <v>2884783.09</v>
          </cell>
        </row>
        <row r="3">
          <cell r="L3">
            <v>1389062.96</v>
          </cell>
        </row>
        <row r="4">
          <cell r="G4">
            <v>11260346.4</v>
          </cell>
        </row>
        <row r="5">
          <cell r="L5">
            <v>582912.21</v>
          </cell>
        </row>
        <row r="6">
          <cell r="L6">
            <v>912807.92</v>
          </cell>
        </row>
        <row r="9">
          <cell r="G9">
            <v>0</v>
          </cell>
          <cell r="L9">
            <v>2564689.3699999996</v>
          </cell>
        </row>
        <row r="10">
          <cell r="L10">
            <v>2484096.8</v>
          </cell>
        </row>
        <row r="11">
          <cell r="G11">
            <v>0</v>
          </cell>
          <cell r="L11">
            <v>2504200.26</v>
          </cell>
        </row>
        <row r="12">
          <cell r="L12">
            <v>20103.46</v>
          </cell>
        </row>
        <row r="13">
          <cell r="G13">
            <v>1364196.48</v>
          </cell>
          <cell r="L13">
            <v>80592.57</v>
          </cell>
        </row>
        <row r="14">
          <cell r="L14">
            <v>561546.15</v>
          </cell>
        </row>
        <row r="15">
          <cell r="L15">
            <v>480953.58</v>
          </cell>
        </row>
        <row r="16">
          <cell r="G16">
            <v>1360129.54</v>
          </cell>
        </row>
        <row r="18">
          <cell r="G18">
            <v>0.02</v>
          </cell>
        </row>
        <row r="19">
          <cell r="L19">
            <v>236715.18</v>
          </cell>
        </row>
        <row r="20">
          <cell r="G20">
            <v>4066.92</v>
          </cell>
        </row>
        <row r="21">
          <cell r="L21">
            <v>5977922.46</v>
          </cell>
        </row>
        <row r="22">
          <cell r="G22">
            <v>0</v>
          </cell>
          <cell r="L22">
            <v>3650000</v>
          </cell>
        </row>
        <row r="23">
          <cell r="L23">
            <v>3650000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9">
          <cell r="L29">
            <v>2327922.46</v>
          </cell>
        </row>
        <row r="31">
          <cell r="G31">
            <v>22496.660000000003</v>
          </cell>
          <cell r="L31">
            <v>0</v>
          </cell>
        </row>
        <row r="32">
          <cell r="G32">
            <v>22496.660000000003</v>
          </cell>
        </row>
        <row r="33">
          <cell r="G33">
            <v>101990.41</v>
          </cell>
        </row>
        <row r="34">
          <cell r="G34">
            <v>79493.75</v>
          </cell>
        </row>
        <row r="35">
          <cell r="G35">
            <v>0</v>
          </cell>
          <cell r="L35">
            <v>1738702.31</v>
          </cell>
        </row>
        <row r="36">
          <cell r="L36">
            <v>1738702.31</v>
          </cell>
        </row>
        <row r="38">
          <cell r="G38">
            <v>0</v>
          </cell>
        </row>
        <row r="42">
          <cell r="G42">
            <v>755772.87</v>
          </cell>
        </row>
        <row r="44">
          <cell r="G44">
            <v>13402812.41</v>
          </cell>
          <cell r="L44">
            <v>13402812.409999998</v>
          </cell>
        </row>
      </sheetData>
      <sheetData sheetId="23">
        <row r="2">
          <cell r="G2">
            <v>1159354.95</v>
          </cell>
          <cell r="L2">
            <v>450982.94</v>
          </cell>
        </row>
        <row r="3">
          <cell r="G3">
            <v>651905.1</v>
          </cell>
          <cell r="L3">
            <v>107790.67</v>
          </cell>
        </row>
        <row r="4">
          <cell r="G4">
            <v>507449.85</v>
          </cell>
        </row>
        <row r="5">
          <cell r="L5">
            <v>191664.21</v>
          </cell>
        </row>
        <row r="6">
          <cell r="L6">
            <v>151528.06</v>
          </cell>
        </row>
        <row r="9">
          <cell r="G9">
            <v>0</v>
          </cell>
          <cell r="L9">
            <v>353163.01</v>
          </cell>
        </row>
        <row r="10">
          <cell r="L10">
            <v>289606.43000000005</v>
          </cell>
        </row>
        <row r="11">
          <cell r="G11">
            <v>0</v>
          </cell>
          <cell r="L11">
            <v>579683.81</v>
          </cell>
        </row>
        <row r="12">
          <cell r="L12">
            <v>290077.38</v>
          </cell>
        </row>
        <row r="13">
          <cell r="G13">
            <v>1522959.9300000002</v>
          </cell>
          <cell r="L13">
            <v>63556.57999999999</v>
          </cell>
        </row>
        <row r="14">
          <cell r="G14">
            <v>974026.24</v>
          </cell>
          <cell r="L14">
            <v>201946.87</v>
          </cell>
        </row>
        <row r="15">
          <cell r="G15">
            <v>18750.3</v>
          </cell>
          <cell r="L15">
            <v>138390.29</v>
          </cell>
        </row>
        <row r="16">
          <cell r="G16">
            <v>653665.04</v>
          </cell>
        </row>
        <row r="17">
          <cell r="G17">
            <v>111019.91</v>
          </cell>
        </row>
        <row r="19">
          <cell r="L19">
            <v>65355.79</v>
          </cell>
        </row>
        <row r="20">
          <cell r="G20">
            <v>6288.56</v>
          </cell>
        </row>
        <row r="21">
          <cell r="L21">
            <v>2619392.81</v>
          </cell>
        </row>
        <row r="22">
          <cell r="G22">
            <v>129770.21</v>
          </cell>
          <cell r="L22">
            <v>2620000</v>
          </cell>
        </row>
        <row r="23">
          <cell r="G23">
            <v>129770.21</v>
          </cell>
          <cell r="L23">
            <v>2620000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27">
          <cell r="L27">
            <v>672.13</v>
          </cell>
        </row>
        <row r="31">
          <cell r="G31">
            <v>12041.350000000006</v>
          </cell>
          <cell r="L31">
            <v>1279.32</v>
          </cell>
        </row>
        <row r="32">
          <cell r="G32">
            <v>12041.350000000006</v>
          </cell>
        </row>
        <row r="33">
          <cell r="G33">
            <v>114109.28</v>
          </cell>
          <cell r="L33">
            <v>1279.32</v>
          </cell>
        </row>
        <row r="34">
          <cell r="G34">
            <v>102067.93</v>
          </cell>
        </row>
        <row r="35">
          <cell r="G35">
            <v>0</v>
          </cell>
          <cell r="L35">
            <v>78753.2</v>
          </cell>
        </row>
        <row r="36">
          <cell r="L36">
            <v>15466.9</v>
          </cell>
        </row>
        <row r="37">
          <cell r="L37">
            <v>63286.3</v>
          </cell>
        </row>
        <row r="38">
          <cell r="G38">
            <v>0</v>
          </cell>
        </row>
        <row r="42">
          <cell r="G42">
            <v>743521.31</v>
          </cell>
        </row>
        <row r="44">
          <cell r="G44">
            <v>3567647.75</v>
          </cell>
          <cell r="L44">
            <v>3567647.7500000005</v>
          </cell>
        </row>
      </sheetData>
      <sheetData sheetId="24">
        <row r="2">
          <cell r="G2">
            <v>4210337.84</v>
          </cell>
          <cell r="L2">
            <v>504189.91</v>
          </cell>
        </row>
        <row r="3">
          <cell r="G3">
            <v>818000</v>
          </cell>
          <cell r="L3">
            <v>81119.55</v>
          </cell>
        </row>
        <row r="4">
          <cell r="G4">
            <v>3392337.84</v>
          </cell>
        </row>
        <row r="5">
          <cell r="L5">
            <v>328815.12</v>
          </cell>
        </row>
        <row r="6">
          <cell r="L6">
            <v>94255.24</v>
          </cell>
        </row>
        <row r="9">
          <cell r="G9">
            <v>0</v>
          </cell>
          <cell r="L9">
            <v>1419353.61</v>
          </cell>
        </row>
        <row r="10">
          <cell r="L10">
            <v>1399017.2100000002</v>
          </cell>
        </row>
        <row r="11">
          <cell r="G11">
            <v>0</v>
          </cell>
          <cell r="L11">
            <v>1632881.62</v>
          </cell>
        </row>
        <row r="12">
          <cell r="L12">
            <v>233864.41</v>
          </cell>
        </row>
        <row r="13">
          <cell r="G13">
            <v>261423.56</v>
          </cell>
          <cell r="L13">
            <v>20336.4</v>
          </cell>
        </row>
        <row r="14">
          <cell r="G14">
            <v>7805</v>
          </cell>
          <cell r="L14">
            <v>21936.4</v>
          </cell>
        </row>
        <row r="15">
          <cell r="L15">
            <v>1600</v>
          </cell>
        </row>
        <row r="16">
          <cell r="G16">
            <v>250073.56</v>
          </cell>
        </row>
        <row r="18">
          <cell r="G18">
            <v>3545</v>
          </cell>
        </row>
        <row r="19">
          <cell r="L19">
            <v>139008.32</v>
          </cell>
        </row>
        <row r="21">
          <cell r="L21">
            <v>3250000</v>
          </cell>
        </row>
        <row r="22">
          <cell r="G22">
            <v>0</v>
          </cell>
          <cell r="L22">
            <v>3250000</v>
          </cell>
        </row>
        <row r="23">
          <cell r="L23">
            <v>3250000</v>
          </cell>
        </row>
        <row r="24">
          <cell r="L24">
            <v>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1101589.76</v>
          </cell>
          <cell r="L31">
            <v>0</v>
          </cell>
        </row>
        <row r="32">
          <cell r="G32">
            <v>159041.36</v>
          </cell>
        </row>
        <row r="33">
          <cell r="G33">
            <v>220492.53</v>
          </cell>
        </row>
        <row r="34">
          <cell r="G34">
            <v>61451.17</v>
          </cell>
        </row>
        <row r="35">
          <cell r="G35">
            <v>942548.4</v>
          </cell>
          <cell r="L35">
            <v>1042755.49</v>
          </cell>
        </row>
        <row r="36">
          <cell r="G36">
            <v>972000</v>
          </cell>
          <cell r="L36">
            <v>1042095.21</v>
          </cell>
        </row>
        <row r="37">
          <cell r="G37">
            <v>29451.6</v>
          </cell>
          <cell r="L37">
            <v>660.28</v>
          </cell>
        </row>
        <row r="38">
          <cell r="G38">
            <v>0</v>
          </cell>
        </row>
        <row r="42">
          <cell r="G42">
            <v>781956.17</v>
          </cell>
        </row>
        <row r="44">
          <cell r="G44">
            <v>6355307.33</v>
          </cell>
          <cell r="L44">
            <v>6355307.330000001</v>
          </cell>
        </row>
      </sheetData>
      <sheetData sheetId="25">
        <row r="2">
          <cell r="G2">
            <v>3033208.61</v>
          </cell>
          <cell r="L2">
            <v>241951.54</v>
          </cell>
        </row>
        <row r="3">
          <cell r="L3">
            <v>-200313.19</v>
          </cell>
        </row>
        <row r="4">
          <cell r="G4">
            <v>3033208.61</v>
          </cell>
        </row>
        <row r="5">
          <cell r="L5">
            <v>20754.54</v>
          </cell>
        </row>
        <row r="6">
          <cell r="L6">
            <v>421510.19</v>
          </cell>
        </row>
        <row r="9">
          <cell r="G9">
            <v>0</v>
          </cell>
          <cell r="L9">
            <v>1039449.4299999999</v>
          </cell>
        </row>
        <row r="10">
          <cell r="L10">
            <v>379436.4</v>
          </cell>
        </row>
        <row r="11">
          <cell r="G11">
            <v>0</v>
          </cell>
          <cell r="L11">
            <v>912887.31</v>
          </cell>
        </row>
        <row r="12">
          <cell r="L12">
            <v>533450.91</v>
          </cell>
        </row>
        <row r="13">
          <cell r="G13">
            <v>611630.14</v>
          </cell>
          <cell r="L13">
            <v>660013.0299999999</v>
          </cell>
        </row>
        <row r="14">
          <cell r="G14">
            <v>511568.59</v>
          </cell>
          <cell r="L14">
            <v>1705556.19</v>
          </cell>
        </row>
        <row r="15">
          <cell r="L15">
            <v>1045543.16</v>
          </cell>
        </row>
        <row r="16">
          <cell r="G16">
            <v>100061.55</v>
          </cell>
        </row>
        <row r="19">
          <cell r="L19">
            <v>173366.86</v>
          </cell>
        </row>
        <row r="21">
          <cell r="L21">
            <v>2666249.05</v>
          </cell>
        </row>
        <row r="22">
          <cell r="G22">
            <v>0</v>
          </cell>
          <cell r="L22">
            <v>2977000</v>
          </cell>
        </row>
        <row r="23">
          <cell r="L23">
            <v>2977000</v>
          </cell>
        </row>
        <row r="26">
          <cell r="G26">
            <v>0</v>
          </cell>
          <cell r="L26">
            <v>0</v>
          </cell>
        </row>
        <row r="31">
          <cell r="G31">
            <v>702965</v>
          </cell>
          <cell r="L31">
            <v>310750.95</v>
          </cell>
        </row>
        <row r="32">
          <cell r="G32">
            <v>2965</v>
          </cell>
        </row>
        <row r="33">
          <cell r="G33">
            <v>286791.2</v>
          </cell>
          <cell r="L33">
            <v>310750.95</v>
          </cell>
        </row>
        <row r="34">
          <cell r="G34">
            <v>283826.2</v>
          </cell>
        </row>
        <row r="35">
          <cell r="G35">
            <v>700000</v>
          </cell>
          <cell r="L35">
            <v>262618.99</v>
          </cell>
        </row>
        <row r="36">
          <cell r="G36">
            <v>700000</v>
          </cell>
          <cell r="L36">
            <v>3054.04</v>
          </cell>
        </row>
        <row r="37">
          <cell r="L37">
            <v>259564.95</v>
          </cell>
        </row>
        <row r="38">
          <cell r="G38">
            <v>0</v>
          </cell>
        </row>
        <row r="42">
          <cell r="G42">
            <v>35832.12</v>
          </cell>
        </row>
        <row r="44">
          <cell r="G44">
            <v>4383635.87</v>
          </cell>
          <cell r="L44">
            <v>4383635.87</v>
          </cell>
        </row>
      </sheetData>
      <sheetData sheetId="27">
        <row r="2">
          <cell r="G2">
            <v>1817266.7200000002</v>
          </cell>
          <cell r="L2">
            <v>1095405.05</v>
          </cell>
        </row>
        <row r="3">
          <cell r="G3">
            <v>56560.62</v>
          </cell>
          <cell r="L3">
            <v>481705.46</v>
          </cell>
        </row>
        <row r="4">
          <cell r="G4">
            <v>1760706.1</v>
          </cell>
        </row>
        <row r="5">
          <cell r="L5">
            <v>27310.49</v>
          </cell>
        </row>
        <row r="6">
          <cell r="L6">
            <v>586389.1</v>
          </cell>
        </row>
        <row r="9">
          <cell r="G9">
            <v>0</v>
          </cell>
          <cell r="L9">
            <v>774262.1900000001</v>
          </cell>
        </row>
        <row r="10">
          <cell r="L10">
            <v>439319.31000000006</v>
          </cell>
        </row>
        <row r="11">
          <cell r="G11">
            <v>0</v>
          </cell>
          <cell r="L11">
            <v>942567.81</v>
          </cell>
        </row>
        <row r="12">
          <cell r="L12">
            <v>503248.5</v>
          </cell>
        </row>
        <row r="13">
          <cell r="G13">
            <v>2430902.9</v>
          </cell>
          <cell r="L13">
            <v>334942.88</v>
          </cell>
        </row>
        <row r="14">
          <cell r="G14">
            <v>681215.97</v>
          </cell>
          <cell r="L14">
            <v>915598.79</v>
          </cell>
        </row>
        <row r="15">
          <cell r="L15">
            <v>580655.91</v>
          </cell>
        </row>
        <row r="16">
          <cell r="G16">
            <v>1406355.39</v>
          </cell>
        </row>
        <row r="19">
          <cell r="L19">
            <v>133128.17</v>
          </cell>
        </row>
        <row r="20">
          <cell r="G20">
            <v>343331.54</v>
          </cell>
        </row>
        <row r="21">
          <cell r="L21">
            <v>3028000</v>
          </cell>
        </row>
        <row r="22">
          <cell r="G22">
            <v>707895.97</v>
          </cell>
          <cell r="L22">
            <v>3028000</v>
          </cell>
        </row>
        <row r="23">
          <cell r="G23">
            <v>707895.97</v>
          </cell>
          <cell r="L23">
            <v>4000000</v>
          </cell>
        </row>
        <row r="24">
          <cell r="L24">
            <v>972000</v>
          </cell>
        </row>
        <row r="25">
          <cell r="L25">
            <v>0</v>
          </cell>
        </row>
        <row r="26">
          <cell r="G26">
            <v>0</v>
          </cell>
          <cell r="L26">
            <v>0</v>
          </cell>
        </row>
        <row r="31">
          <cell r="G31">
            <v>75348.31</v>
          </cell>
        </row>
        <row r="32">
          <cell r="G32">
            <v>75348.31</v>
          </cell>
        </row>
        <row r="33">
          <cell r="G33">
            <v>290186.68</v>
          </cell>
        </row>
        <row r="34">
          <cell r="G34">
            <v>214838.37</v>
          </cell>
        </row>
        <row r="35">
          <cell r="G35">
            <v>0</v>
          </cell>
          <cell r="L35">
            <v>199235.37999999998</v>
          </cell>
        </row>
        <row r="36">
          <cell r="L36">
            <v>21246.05</v>
          </cell>
        </row>
        <row r="37">
          <cell r="L37">
            <v>177989.33</v>
          </cell>
        </row>
        <row r="38">
          <cell r="G38">
            <v>0</v>
          </cell>
        </row>
        <row r="42">
          <cell r="G42">
            <v>198616.89</v>
          </cell>
        </row>
        <row r="44">
          <cell r="G44">
            <v>5230030.79</v>
          </cell>
          <cell r="L44">
            <v>5230030.79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L52" sqref="L52"/>
    </sheetView>
  </sheetViews>
  <sheetFormatPr defaultColWidth="9.140625" defaultRowHeight="15"/>
  <cols>
    <col min="1" max="1" width="4.28125" style="0" customWidth="1"/>
    <col min="2" max="2" width="2.8515625" style="28" customWidth="1"/>
    <col min="5" max="5" width="18.00390625" style="0" customWidth="1"/>
    <col min="6" max="6" width="3.00390625" style="0" customWidth="1"/>
    <col min="7" max="7" width="20.57421875" style="29" bestFit="1" customWidth="1"/>
    <col min="8" max="9" width="20.57421875" style="29" customWidth="1"/>
    <col min="10" max="10" width="3.8515625" style="30" customWidth="1"/>
    <col min="11" max="11" width="3.421875" style="0" customWidth="1"/>
    <col min="12" max="12" width="37.140625" style="0" customWidth="1"/>
    <col min="13" max="13" width="2.140625" style="0" customWidth="1"/>
    <col min="14" max="14" width="20.28125" style="29" bestFit="1" customWidth="1"/>
    <col min="15" max="15" width="24.57421875" style="0" customWidth="1"/>
    <col min="16" max="16" width="19.28125" style="0" customWidth="1"/>
  </cols>
  <sheetData>
    <row r="1" spans="1:15" ht="15.75">
      <c r="A1" s="1" t="s">
        <v>0</v>
      </c>
      <c r="B1" s="1"/>
      <c r="C1" s="1"/>
      <c r="D1" s="1"/>
      <c r="E1" s="1"/>
      <c r="F1" s="2"/>
      <c r="G1" s="3"/>
      <c r="H1" s="4" t="s">
        <v>0</v>
      </c>
      <c r="I1" s="3"/>
      <c r="J1" s="5" t="s">
        <v>1</v>
      </c>
      <c r="K1" s="5"/>
      <c r="L1" s="5"/>
      <c r="M1" s="6"/>
      <c r="N1" s="7"/>
      <c r="O1" s="6"/>
    </row>
    <row r="2" spans="1:16" ht="15">
      <c r="A2" s="8" t="s">
        <v>2</v>
      </c>
      <c r="B2" s="9" t="s">
        <v>3</v>
      </c>
      <c r="C2" s="9"/>
      <c r="D2" s="9"/>
      <c r="E2" s="9"/>
      <c r="F2" s="2"/>
      <c r="G2" s="10">
        <f>G3+G4+G5+G6+G7</f>
        <v>127422467.82</v>
      </c>
      <c r="H2" s="11">
        <f>'[1]UNİVERSAL'!G2+'[1]TOWER'!G2+'[1]KIBRIS KAPİTAL INS.LTD.'!G2+'[1]GOLD'!G2+'[1]ZURİCH'!G2+'[1]AGI SİGORTA'!G2+'[1]BEY'!G2+'[1]NORTHPRİME'!G2+'[1]KIBRIS İKTİSAT'!G2+'[1]GÜNEŞ'!G2+'[1]COMMERCIAL'!G2+'[1]ŞEKER'!G2+'[1]AVEON'!G2+'[1]GROUPAMA'!G2+'[1]ZİRVE'!G2+'[1]AKFİNANS'!G2+'[1]MAPFREE'!G2+'[1]DAĞLI'!G2+'[1]CREDİTWEST'!G2+'[1]GÜVEN'!G2+'[1]LİMASOL'!G2+'[1]ANADOLU'!G2+'[1]AXA'!G2+'[1]TÜRK '!G2+'[1]KIBRIS'!G2+'[1]ASCAN'!G2+'[1]SEGURE'!G2</f>
        <v>127422467.82000001</v>
      </c>
      <c r="I2" s="10">
        <f>G2-H2</f>
        <v>0</v>
      </c>
      <c r="J2" s="12" t="s">
        <v>2</v>
      </c>
      <c r="K2" s="13" t="s">
        <v>4</v>
      </c>
      <c r="L2" s="13"/>
      <c r="M2" s="6"/>
      <c r="N2" s="10">
        <f>N3+N4+N5+N6</f>
        <v>47154035.21</v>
      </c>
      <c r="O2" s="11">
        <f>'[1]UNİVERSAL'!L2+'[1]TOWER'!L2+'[1]KIBRIS KAPİTAL INS.LTD.'!L2+'[1]GOLD'!L2+'[1]ZURİCH'!L2+'[1]AGI SİGORTA'!L2+'[1]BEY'!L2+'[1]NORTHPRİME'!L2+'[1]KIBRIS İKTİSAT'!L2+'[1]GÜNEŞ'!L2+'[1]COMMERCIAL'!L2+'[1]ŞEKER'!L2+'[1]AVEON'!L2+'[1]GROUPAMA'!L2+'[1]ZİRVE'!L2+'[1]AKFİNANS'!L2+'[1]MAPFREE'!L2+'[1]DAĞLI'!L2+'[1]CREDİTWEST'!L2+'[1]GÜVEN'!L2+'[1]LİMASOL'!L2+'[1]ANADOLU'!L2+'[1]AXA'!L2+'[1]TÜRK '!L2+'[1]KIBRIS'!L2+'[1]ASCAN'!L2+'[1]SEGURE'!L2</f>
        <v>47154035.21</v>
      </c>
      <c r="P2" s="14">
        <f>N2-O2</f>
        <v>0</v>
      </c>
    </row>
    <row r="3" spans="1:16" ht="15">
      <c r="A3" s="8"/>
      <c r="B3" s="2" t="s">
        <v>5</v>
      </c>
      <c r="C3" s="15" t="s">
        <v>6</v>
      </c>
      <c r="D3" s="15"/>
      <c r="E3" s="15"/>
      <c r="F3" s="2"/>
      <c r="G3" s="3">
        <f>'[1]UNİVERSAL'!G3+'[1]TOWER'!G3+'[1]KIBRIS KAPİTAL INS.LTD.'!G3+'[1]GOLD'!G3+'[1]ZURİCH'!G3+'[1]AGI SİGORTA'!G3+'[1]BEY'!G3+'[1]NORTHPRİME'!G3+'[1]KIBRIS İKTİSAT'!G3+'[1]GÜNEŞ'!G3+'[1]COMMERCIAL'!G3+'[1]ŞEKER'!G3+'[1]AVEON'!G3+'[1]GROUPAMA'!G3+'[1]ZİRVE'!G3+'[1]AKFİNANS'!G3+'[1]MAPFREE'!G3+'[1]DAĞLI'!G3+'[1]CREDİTWEST'!G3+'[1]GÜVEN'!G3+'[1]LİMASOL'!G3+'[1]ANADOLU'!G3+'[1]AXA'!G3+'[1]TÜRK '!G3+'[1]KIBRIS'!G3+'[1]ASCAN'!G3+'[1]SEGURE'!G3</f>
        <v>7791667.69</v>
      </c>
      <c r="H3" s="11">
        <f>'[1]UNİVERSAL'!G3+'[1]TOWER'!G3+'[1]KIBRIS KAPİTAL INS.LTD.'!G3+'[1]GOLD'!G3+'[1]ZURİCH'!G3+'[1]AGI SİGORTA'!G3+'[1]BEY'!G3+'[1]NORTHPRİME'!G3+'[1]KIBRIS İKTİSAT'!G3+'[1]GÜNEŞ'!G3+'[1]COMMERCIAL'!G3+'[1]ŞEKER'!G3+'[1]AVEON'!G3+'[1]GROUPAMA'!G3+'[1]ZİRVE'!G3+'[1]AKFİNANS'!G3+'[1]MAPFREE'!G3+'[1]DAĞLI'!G3+'[1]CREDİTWEST'!G3+'[1]GÜVEN'!G3+'[1]LİMASOL'!G3+'[1]ANADOLU'!G3+'[1]AXA'!G3+'[1]TÜRK '!G3+'[1]KIBRIS'!G3+'[1]ASCAN'!G3+'[1]SEGURE'!G3</f>
        <v>7791667.69</v>
      </c>
      <c r="I3" s="10">
        <f aca="true" t="shared" si="0" ref="I3:I44">G3-H3</f>
        <v>0</v>
      </c>
      <c r="J3" s="12"/>
      <c r="K3" s="16" t="s">
        <v>5</v>
      </c>
      <c r="L3" s="6" t="s">
        <v>7</v>
      </c>
      <c r="M3" s="6"/>
      <c r="N3" s="3">
        <f>'[1]UNİVERSAL'!L3+'[1]TOWER'!L3+'[1]KIBRIS KAPİTAL INS.LTD.'!L3+'[1]GOLD'!L3+'[1]ZURİCH'!L3+'[1]AGI SİGORTA'!L3+'[1]BEY'!L3+'[1]NORTHPRİME'!L3+'[1]KIBRIS İKTİSAT'!L3+'[1]GÜNEŞ'!L3+'[1]COMMERCIAL'!L3+'[1]ŞEKER'!L3+'[1]AVEON'!L3+'[1]GROUPAMA'!L3+'[1]ZİRVE'!L3+'[1]AKFİNANS'!L3+'[1]MAPFREE'!L3+'[1]DAĞLI'!L3+'[1]CREDİTWEST'!L3+'[1]GÜVEN'!L3+'[1]LİMASOL'!L3+'[1]ANADOLU'!L3+'[1]AXA'!L3+'[1]TÜRK '!L3+'[1]KIBRIS'!L3+'[1]ASCAN'!L3+'[1]SEGURE'!L3</f>
        <v>27678488.279999997</v>
      </c>
      <c r="O3" s="11">
        <f>'[1]UNİVERSAL'!L3+'[1]TOWER'!L3+'[1]KIBRIS KAPİTAL INS.LTD.'!L3+'[1]GOLD'!L3+'[1]ZURİCH'!L3+'[1]AGI SİGORTA'!L3+'[1]BEY'!L3+'[1]NORTHPRİME'!L3+'[1]KIBRIS İKTİSAT'!L3+'[1]GÜNEŞ'!L3+'[1]COMMERCIAL'!L3+'[1]ŞEKER'!L3+'[1]AVEON'!L3+'[1]GROUPAMA'!L3+'[1]ZİRVE'!L3+'[1]AKFİNANS'!L3+'[1]MAPFREE'!L3+'[1]DAĞLI'!L3+'[1]CREDİTWEST'!L3+'[1]GÜVEN'!L3+'[1]LİMASOL'!L3+'[1]ANADOLU'!L3+'[1]AXA'!L3+'[1]TÜRK '!L3+'[1]KIBRIS'!L3+'[1]ASCAN'!L3+'[1]SEGURE'!L3</f>
        <v>27678488.279999997</v>
      </c>
      <c r="P3" s="14">
        <f aca="true" t="shared" si="1" ref="P3:P44">N3-O3</f>
        <v>0</v>
      </c>
    </row>
    <row r="4" spans="1:16" ht="15">
      <c r="A4" s="8"/>
      <c r="B4" s="2" t="s">
        <v>8</v>
      </c>
      <c r="C4" s="15" t="s">
        <v>9</v>
      </c>
      <c r="D4" s="15"/>
      <c r="E4" s="15"/>
      <c r="F4" s="2"/>
      <c r="G4" s="3">
        <f>'[1]UNİVERSAL'!G4+'[1]TOWER'!G4+'[1]KIBRIS KAPİTAL INS.LTD.'!G4+'[1]GOLD'!G4+'[1]ZURİCH'!G4+'[1]AGI SİGORTA'!G4+'[1]BEY'!G4+'[1]NORTHPRİME'!G4+'[1]KIBRIS İKTİSAT'!G4+'[1]GÜNEŞ'!G4+'[1]COMMERCIAL'!G4+'[1]ŞEKER'!G4+'[1]AVEON'!G4+'[1]GROUPAMA'!G4+'[1]ZİRVE'!G4+'[1]AKFİNANS'!G4+'[1]MAPFREE'!G4+'[1]DAĞLI'!G4+'[1]CREDİTWEST'!G4+'[1]GÜVEN'!G4+'[1]LİMASOL'!G4+'[1]ANADOLU'!G4+'[1]AXA'!G4+'[1]TÜRK '!G4+'[1]KIBRIS'!G4+'[1]ASCAN'!G4+'[1]SEGURE'!G4</f>
        <v>108066574.64</v>
      </c>
      <c r="H4" s="11">
        <f>'[1]UNİVERSAL'!G4+'[1]TOWER'!G4+'[1]KIBRIS KAPİTAL INS.LTD.'!G4+'[1]GOLD'!G4+'[1]ZURİCH'!G4+'[1]AGI SİGORTA'!G4+'[1]BEY'!G4+'[1]NORTHPRİME'!G4+'[1]KIBRIS İKTİSAT'!G4+'[1]GÜNEŞ'!G4+'[1]COMMERCIAL'!G4+'[1]ŞEKER'!G4+'[1]AVEON'!G4+'[1]GROUPAMA'!G4+'[1]ZİRVE'!G4+'[1]AKFİNANS'!G4+'[1]MAPFREE'!G4+'[1]DAĞLI'!G4+'[1]CREDİTWEST'!G4+'[1]GÜVEN'!G4+'[1]LİMASOL'!G4+'[1]ANADOLU'!G4+'[1]AXA'!G4+'[1]TÜRK '!G4+'[1]KIBRIS'!G4+'[1]ASCAN'!G4+'[1]SEGURE'!G4</f>
        <v>108066574.64</v>
      </c>
      <c r="I4" s="10">
        <f t="shared" si="0"/>
        <v>0</v>
      </c>
      <c r="J4" s="12"/>
      <c r="K4" s="16" t="s">
        <v>10</v>
      </c>
      <c r="L4" s="6" t="s">
        <v>11</v>
      </c>
      <c r="M4" s="6"/>
      <c r="N4" s="3">
        <f>'[1]UNİVERSAL'!L4+'[1]TOWER'!L4+'[1]KIBRIS KAPİTAL INS.LTD.'!L4+'[1]GOLD'!L4+'[1]ZURİCH'!L4+'[1]AGI SİGORTA'!L4+'[1]BEY'!L4+'[1]NORTHPRİME'!L4+'[1]KIBRIS İKTİSAT'!L4+'[1]GÜNEŞ'!L4+'[1]COMMERCIAL'!L4+'[1]ŞEKER'!L4+'[1]AVEON'!L4+'[1]GROUPAMA'!L4+'[1]ZİRVE'!L4+'[1]AKFİNANS'!L4+'[1]MAPFREE'!L4+'[1]DAĞLI'!L4+'[1]CREDİTWEST'!L4+'[1]GÜVEN'!L4+'[1]LİMASOL'!L4+'[1]ANADOLU'!L4+'[1]AXA'!L4+'[1]TÜRK '!L4+'[1]KIBRIS'!L4+'[1]ASCAN'!L4+'[1]SEGURE'!L4</f>
        <v>0</v>
      </c>
      <c r="O4" s="11">
        <f>'[1]UNİVERSAL'!L4+'[1]TOWER'!L4+'[1]KIBRIS KAPİTAL INS.LTD.'!L4+'[1]GOLD'!L4+'[1]ZURİCH'!L4+'[1]AGI SİGORTA'!L4+'[1]BEY'!L4+'[1]NORTHPRİME'!L4+'[1]KIBRIS İKTİSAT'!L4+'[1]GÜNEŞ'!L4+'[1]COMMERCIAL'!L4+'[1]ŞEKER'!L4+'[1]AVEON'!L4+'[1]GROUPAMA'!L4+'[1]ZİRVE'!L4+'[1]AKFİNANS'!L4+'[1]MAPFREE'!L4+'[1]DAĞLI'!L4+'[1]CREDİTWEST'!L4+'[1]GÜVEN'!L4+'[1]LİMASOL'!L4+'[1]ANADOLU'!L4+'[1]AXA'!L4+'[1]TÜRK '!L4+'[1]KIBRIS'!L4+'[1]ASCAN'!L4+'[1]SEGURE'!L4</f>
        <v>0</v>
      </c>
      <c r="P4" s="14">
        <f t="shared" si="1"/>
        <v>0</v>
      </c>
    </row>
    <row r="5" spans="1:16" ht="15">
      <c r="A5" s="8"/>
      <c r="B5" s="2" t="s">
        <v>12</v>
      </c>
      <c r="C5" s="15" t="s">
        <v>13</v>
      </c>
      <c r="D5" s="15"/>
      <c r="E5" s="15"/>
      <c r="F5" s="2"/>
      <c r="G5" s="3">
        <f>'[1]UNİVERSAL'!G5+'[1]TOWER'!G5+'[1]KIBRIS KAPİTAL INS.LTD.'!G5+'[1]GOLD'!G5+'[1]ZURİCH'!G5+'[1]AGI SİGORTA'!G5+'[1]BEY'!G5+'[1]NORTHPRİME'!G5+'[1]KIBRIS İKTİSAT'!G5+'[1]GÜNEŞ'!G5+'[1]COMMERCIAL'!G5+'[1]ŞEKER'!G5+'[1]AVEON'!G5+'[1]GROUPAMA'!G5+'[1]ZİRVE'!G5+'[1]AKFİNANS'!G5+'[1]MAPFREE'!G5+'[1]DAĞLI'!G5+'[1]CREDİTWEST'!G5+'[1]GÜVEN'!G5+'[1]LİMASOL'!G5+'[1]ANADOLU'!G5+'[1]AXA'!G5+'[1]TÜRK '!G5+'[1]KIBRIS'!G5+'[1]ASCAN'!G5+'[1]SEGURE'!G5</f>
        <v>3627740.2399999998</v>
      </c>
      <c r="H5" s="11">
        <f>'[1]UNİVERSAL'!G5+'[1]TOWER'!G5+'[1]KIBRIS KAPİTAL INS.LTD.'!G5+'[1]GOLD'!G5+'[1]ZURİCH'!G5+'[1]AGI SİGORTA'!G5+'[1]BEY'!G5+'[1]NORTHPRİME'!G5+'[1]KIBRIS İKTİSAT'!G5+'[1]GÜNEŞ'!G5+'[1]COMMERCIAL'!G5+'[1]ŞEKER'!G5+'[1]AVEON'!G5+'[1]GROUPAMA'!G5+'[1]ZİRVE'!G5+'[1]AKFİNANS'!G5+'[1]MAPFREE'!G5+'[1]DAĞLI'!G5+'[1]CREDİTWEST'!G5+'[1]GÜVEN'!G5+'[1]LİMASOL'!G5+'[1]ANADOLU'!G5+'[1]AXA'!G5+'[1]TÜRK '!G5+'[1]KIBRIS'!G5+'[1]ASCAN'!G5+'[1]SEGURE'!G5</f>
        <v>3627740.2399999998</v>
      </c>
      <c r="I5" s="10">
        <f>G5-H5</f>
        <v>0</v>
      </c>
      <c r="J5" s="12"/>
      <c r="K5" s="16" t="s">
        <v>12</v>
      </c>
      <c r="L5" s="6" t="s">
        <v>14</v>
      </c>
      <c r="M5" s="6"/>
      <c r="N5" s="3">
        <f>'[1]UNİVERSAL'!L5+'[1]TOWER'!L5+'[1]KIBRIS KAPİTAL INS.LTD.'!L5+'[1]GOLD'!L5+'[1]ZURİCH'!L5+'[1]AGI SİGORTA'!L5+'[1]BEY'!L5+'[1]NORTHPRİME'!L5+'[1]KIBRIS İKTİSAT'!L5+'[1]GÜNEŞ'!L5+'[1]COMMERCIAL'!L5+'[1]ŞEKER'!L5+'[1]AVEON'!L5+'[1]GROUPAMA'!L5+'[1]ZİRVE'!L5+'[1]AKFİNANS'!L5+'[1]MAPFREE'!L5+'[1]DAĞLI'!L5+'[1]CREDİTWEST'!L5+'[1]GÜVEN'!L5+'[1]LİMASOL'!L5+'[1]ANADOLU'!L5+'[1]AXA'!L5+'[1]TÜRK '!L5+'[1]KIBRIS'!L5+'[1]ASCAN'!L5+'[1]SEGURE'!L5</f>
        <v>4992139.87</v>
      </c>
      <c r="O5" s="11">
        <f>'[1]UNİVERSAL'!L5+'[1]TOWER'!L5+'[1]KIBRIS KAPİTAL INS.LTD.'!L5+'[1]GOLD'!L5+'[1]ZURİCH'!L5+'[1]AGI SİGORTA'!L5+'[1]BEY'!L5+'[1]NORTHPRİME'!L5+'[1]KIBRIS İKTİSAT'!L5+'[1]GÜNEŞ'!L5+'[1]COMMERCIAL'!L5+'[1]ŞEKER'!L5+'[1]AVEON'!L5+'[1]GROUPAMA'!L5+'[1]ZİRVE'!L5+'[1]AKFİNANS'!L5+'[1]MAPFREE'!L5+'[1]DAĞLI'!L5+'[1]CREDİTWEST'!L5+'[1]GÜVEN'!L5+'[1]LİMASOL'!L5+'[1]ANADOLU'!L5+'[1]AXA'!L5+'[1]TÜRK '!L5+'[1]KIBRIS'!L5+'[1]ASCAN'!L5+'[1]SEGURE'!L5</f>
        <v>4992139.87</v>
      </c>
      <c r="P5" s="14">
        <f t="shared" si="1"/>
        <v>0</v>
      </c>
    </row>
    <row r="6" spans="1:16" ht="15">
      <c r="A6" s="8"/>
      <c r="B6" s="2" t="s">
        <v>15</v>
      </c>
      <c r="C6" s="15" t="s">
        <v>16</v>
      </c>
      <c r="D6" s="15"/>
      <c r="E6" s="15"/>
      <c r="F6" s="2"/>
      <c r="G6" s="3">
        <f>'[1]UNİVERSAL'!G6+'[1]TOWER'!G6+'[1]KIBRIS KAPİTAL INS.LTD.'!G6+'[1]GOLD'!G6+'[1]ZURİCH'!G6+'[1]AGI SİGORTA'!G6+'[1]BEY'!G6+'[1]NORTHPRİME'!G6+'[1]KIBRIS İKTİSAT'!G6+'[1]GÜNEŞ'!G6+'[1]COMMERCIAL'!G6+'[1]ŞEKER'!G6+'[1]AVEON'!G6+'[1]GROUPAMA'!G6+'[1]ZİRVE'!G6+'[1]AKFİNANS'!G6+'[1]MAPFREE'!G6+'[1]DAĞLI'!G6+'[1]CREDİTWEST'!G6+'[1]GÜVEN'!G6+'[1]LİMASOL'!G6+'[1]ANADOLU'!G6+'[1]AXA'!G6+'[1]TÜRK '!G6+'[1]KIBRIS'!G6+'[1]ASCAN'!G6+'[1]SEGURE'!G6</f>
        <v>6866926.49</v>
      </c>
      <c r="H6" s="11">
        <f>'[1]UNİVERSAL'!G6+'[1]TOWER'!G6+'[1]KIBRIS KAPİTAL INS.LTD.'!G6+'[1]GOLD'!G6+'[1]ZURİCH'!G6+'[1]AGI SİGORTA'!G6+'[1]BEY'!G6+'[1]NORTHPRİME'!G6+'[1]KIBRIS İKTİSAT'!G6+'[1]GÜNEŞ'!G6+'[1]COMMERCIAL'!G6+'[1]ŞEKER'!G6+'[1]AVEON'!G6+'[1]GROUPAMA'!G6+'[1]ZİRVE'!G6+'[1]AKFİNANS'!G6+'[1]MAPFREE'!G6+'[1]DAĞLI'!G6+'[1]CREDİTWEST'!G6+'[1]GÜVEN'!G6+'[1]LİMASOL'!G6+'[1]ANADOLU'!G6+'[1]AXA'!G6+'[1]TÜRK '!G6+'[1]KIBRIS'!G6+'[1]ASCAN'!G6+'[1]SEGURE'!G6</f>
        <v>6866926.49</v>
      </c>
      <c r="I6" s="10">
        <f t="shared" si="0"/>
        <v>0</v>
      </c>
      <c r="J6" s="12"/>
      <c r="K6" s="16" t="s">
        <v>15</v>
      </c>
      <c r="L6" s="6" t="s">
        <v>17</v>
      </c>
      <c r="M6" s="6"/>
      <c r="N6" s="3">
        <f>'[1]UNİVERSAL'!L6+'[1]TOWER'!L6+'[1]KIBRIS KAPİTAL INS.LTD.'!L6+'[1]GOLD'!L6+'[1]ZURİCH'!L6+'[1]AGI SİGORTA'!L6+'[1]BEY'!L6+'[1]NORTHPRİME'!L6+'[1]KIBRIS İKTİSAT'!L6+'[1]GÜNEŞ'!L6+'[1]COMMERCIAL'!L6+'[1]ŞEKER'!L6+'[1]AVEON'!L6+'[1]GROUPAMA'!L6+'[1]ZİRVE'!L6+'[1]AKFİNANS'!L6+'[1]MAPFREE'!L6+'[1]DAĞLI'!L6+'[1]CREDİTWEST'!L6+'[1]GÜVEN'!L6+'[1]LİMASOL'!L6+'[1]ANADOLU'!L6+'[1]AXA'!L6+'[1]TÜRK '!L6+'[1]KIBRIS'!L6+'[1]ASCAN'!L6+'[1]SEGURE'!L6</f>
        <v>14483407.06</v>
      </c>
      <c r="O6" s="11">
        <f>'[1]UNİVERSAL'!L6+'[1]TOWER'!L6+'[1]KIBRIS KAPİTAL INS.LTD.'!L6+'[1]GOLD'!L6+'[1]ZURİCH'!L6+'[1]AGI SİGORTA'!L6+'[1]BEY'!L6+'[1]NORTHPRİME'!L6+'[1]KIBRIS İKTİSAT'!L6+'[1]GÜNEŞ'!L6+'[1]COMMERCIAL'!L6+'[1]ŞEKER'!L6+'[1]AVEON'!L6+'[1]GROUPAMA'!L6+'[1]ZİRVE'!L6+'[1]AKFİNANS'!L6+'[1]MAPFREE'!L6+'[1]DAĞLI'!L6+'[1]CREDİTWEST'!L6+'[1]GÜVEN'!L6+'[1]LİMASOL'!L6+'[1]ANADOLU'!L6+'[1]AXA'!L6+'[1]TÜRK '!L6+'[1]KIBRIS'!L6+'[1]ASCAN'!L6+'[1]SEGURE'!L6</f>
        <v>14483407.06</v>
      </c>
      <c r="P6" s="14">
        <f t="shared" si="1"/>
        <v>0</v>
      </c>
    </row>
    <row r="7" spans="1:16" ht="15">
      <c r="A7" s="8"/>
      <c r="B7" s="2" t="s">
        <v>18</v>
      </c>
      <c r="C7" s="15" t="s">
        <v>19</v>
      </c>
      <c r="D7" s="15"/>
      <c r="E7" s="15"/>
      <c r="F7" s="2"/>
      <c r="G7" s="3">
        <f>'[1]UNİVERSAL'!G7+'[1]TOWER'!G7+'[1]KIBRIS KAPİTAL INS.LTD.'!G7+'[1]GOLD'!G7+'[1]ZURİCH'!G7+'[1]AGI SİGORTA'!G7+'[1]BEY'!G7+'[1]NORTHPRİME'!G7+'[1]KIBRIS İKTİSAT'!G7+'[1]GÜNEŞ'!G7+'[1]COMMERCIAL'!G7+'[1]ŞEKER'!G7+'[1]AVEON'!G7+'[1]GROUPAMA'!G7+'[1]ZİRVE'!G7+'[1]AKFİNANS'!G7+'[1]MAPFREE'!G7+'[1]DAĞLI'!G7+'[1]CREDİTWEST'!G7+'[1]GÜVEN'!G7+'[1]LİMASOL'!G7+'[1]ANADOLU'!G7+'[1]AXA'!G7+'[1]TÜRK '!G7+'[1]KIBRIS'!G7+'[1]ASCAN'!G7+'[1]SEGURE'!G7</f>
        <v>1069558.76</v>
      </c>
      <c r="H7" s="11">
        <f>'[1]UNİVERSAL'!G7+'[1]TOWER'!G7+'[1]KIBRIS KAPİTAL INS.LTD.'!G7+'[1]GOLD'!G7+'[1]ZURİCH'!G7+'[1]AGI SİGORTA'!G7+'[1]BEY'!G7+'[1]NORTHPRİME'!G7+'[1]KIBRIS İKTİSAT'!G7+'[1]GÜNEŞ'!G7+'[1]COMMERCIAL'!G7+'[1]ŞEKER'!G7+'[1]AVEON'!G7+'[1]GROUPAMA'!G7+'[1]ZİRVE'!G7+'[1]AKFİNANS'!G7+'[1]MAPFREE'!G7+'[1]DAĞLI'!G7+'[1]CREDİTWEST'!G7+'[1]GÜVEN'!G7+'[1]LİMASOL'!G7+'[1]ANADOLU'!G7+'[1]AXA'!G7+'[1]TÜRK '!G7+'[1]KIBRIS'!G7+'[1]ASCAN'!G7+'[1]SEGURE'!G7</f>
        <v>1069558.76</v>
      </c>
      <c r="I7" s="10">
        <f t="shared" si="0"/>
        <v>0</v>
      </c>
      <c r="J7" s="12"/>
      <c r="K7" s="6"/>
      <c r="L7" s="6"/>
      <c r="M7" s="6"/>
      <c r="N7" s="7"/>
      <c r="O7" s="11">
        <f>'[1]UNİVERSAL'!L7+'[1]TOWER'!L7+'[1]KIBRIS KAPİTAL INS.LTD.'!L7+'[1]GOLD'!L7+'[1]ZURİCH'!L7+'[1]AGI SİGORTA'!L7+'[1]BEY'!L7+'[1]NORTHPRİME'!L7+'[1]KIBRIS İKTİSAT'!L7+'[1]GÜNEŞ'!L7+'[1]COMMERCIAL'!L7+'[1]ŞEKER'!L7+'[1]AVEON'!L7+'[1]GROUPAMA'!L7+'[1]ZİRVE'!L7+'[1]AKFİNANS'!L7+'[1]MAPFREE'!L7+'[1]DAĞLI'!L7+'[1]CREDİTWEST'!L7+'[1]GÜVEN'!L7+'[1]LİMASOL'!L7+'[1]ANADOLU'!L7+'[1]AXA'!L7+'[1]TÜRK '!L7+'[1]KIBRIS'!L7+'[1]ASCAN'!L7+'[1]SEGURE'!L7</f>
        <v>0</v>
      </c>
      <c r="P7" s="14">
        <f t="shared" si="1"/>
        <v>0</v>
      </c>
    </row>
    <row r="8" spans="1:16" ht="15">
      <c r="A8" s="17"/>
      <c r="B8" s="2"/>
      <c r="C8" s="18"/>
      <c r="D8" s="18"/>
      <c r="E8" s="18"/>
      <c r="F8" s="17"/>
      <c r="G8" s="3"/>
      <c r="H8" s="11">
        <f>'[1]UNİVERSAL'!G8+'[1]TOWER'!G8+'[1]KIBRIS KAPİTAL INS.LTD.'!G8+'[1]GOLD'!G8+'[1]ZURİCH'!G8+'[1]AGI SİGORTA'!G8+'[1]BEY'!G8+'[1]NORTHPRİME'!G8+'[1]KIBRIS İKTİSAT'!G8+'[1]GÜNEŞ'!G8+'[1]COMMERCIAL'!G8+'[1]ŞEKER'!G8+'[1]AVEON'!G8+'[1]GROUPAMA'!G8+'[1]ZİRVE'!G8+'[1]AKFİNANS'!G8+'[1]MAPFREE'!G8+'[1]DAĞLI'!G8+'[1]CREDİTWEST'!G8+'[1]GÜVEN'!G8+'[1]LİMASOL'!G8+'[1]ANADOLU'!G8+'[1]AXA'!G8+'[1]TÜRK '!G8+'[1]KIBRIS'!G8+'[1]ASCAN'!G8+'[1]SEGURE'!G8</f>
        <v>0</v>
      </c>
      <c r="I8" s="10">
        <f t="shared" si="0"/>
        <v>0</v>
      </c>
      <c r="J8" s="12" t="s">
        <v>20</v>
      </c>
      <c r="K8" s="13" t="s">
        <v>21</v>
      </c>
      <c r="L8" s="13"/>
      <c r="M8" s="6"/>
      <c r="N8" s="7"/>
      <c r="O8" s="11">
        <f>'[1]UNİVERSAL'!L8+'[1]TOWER'!L8+'[1]KIBRIS KAPİTAL INS.LTD.'!L8+'[1]GOLD'!L8+'[1]ZURİCH'!L8+'[1]AGI SİGORTA'!L8+'[1]BEY'!L8+'[1]NORTHPRİME'!L8+'[1]KIBRIS İKTİSAT'!L8+'[1]GÜNEŞ'!L8+'[1]COMMERCIAL'!L8+'[1]ŞEKER'!L8+'[1]AVEON'!L8+'[1]GROUPAMA'!L8+'[1]ZİRVE'!L8+'[1]AKFİNANS'!L8+'[1]MAPFREE'!L8+'[1]DAĞLI'!L8+'[1]CREDİTWEST'!L8+'[1]GÜVEN'!L8+'[1]LİMASOL'!L8+'[1]ANADOLU'!L8+'[1]AXA'!L8+'[1]TÜRK '!L8+'[1]KIBRIS'!L8+'[1]ASCAN'!L8+'[1]SEGURE'!L8</f>
        <v>0</v>
      </c>
      <c r="P8" s="14">
        <f>N8-O8</f>
        <v>0</v>
      </c>
    </row>
    <row r="9" spans="1:16" ht="15">
      <c r="A9" s="8" t="s">
        <v>20</v>
      </c>
      <c r="B9" s="9" t="s">
        <v>22</v>
      </c>
      <c r="C9" s="9"/>
      <c r="D9" s="9"/>
      <c r="E9" s="9"/>
      <c r="F9" s="2"/>
      <c r="G9" s="10">
        <f>G10-G11</f>
        <v>1304621.76</v>
      </c>
      <c r="H9" s="11">
        <f>'[1]UNİVERSAL'!G9+'[1]TOWER'!G9+'[1]KIBRIS KAPİTAL INS.LTD.'!G9+'[1]GOLD'!G9+'[1]ZURİCH'!G9+'[1]AGI SİGORTA'!G9+'[1]BEY'!G9+'[1]NORTHPRİME'!G9+'[1]KIBRIS İKTİSAT'!G9+'[1]GÜNEŞ'!G9+'[1]COMMERCIAL'!G9+'[1]ŞEKER'!G9+'[1]AVEON'!G9+'[1]GROUPAMA'!G9+'[1]ZİRVE'!G9+'[1]AKFİNANS'!G9+'[1]MAPFREE'!G9+'[1]DAĞLI'!G9+'[1]CREDİTWEST'!G9+'[1]GÜVEN'!G9+'[1]LİMASOL'!G9+'[1]ANADOLU'!G9+'[1]AXA'!G9+'[1]TÜRK '!G9+'[1]KIBRIS'!G9+'[1]ASCAN'!G9+'[1]SEGURE'!G9</f>
        <v>1304621.76</v>
      </c>
      <c r="I9" s="10">
        <f t="shared" si="0"/>
        <v>0</v>
      </c>
      <c r="J9" s="12" t="s">
        <v>23</v>
      </c>
      <c r="K9" s="19" t="s">
        <v>24</v>
      </c>
      <c r="L9" s="19"/>
      <c r="M9" s="6"/>
      <c r="N9" s="10">
        <f>N10+N13+N16+N17</f>
        <v>74698157.23999998</v>
      </c>
      <c r="O9" s="11">
        <f>'[1]UNİVERSAL'!L9+'[1]TOWER'!L9+'[1]KIBRIS KAPİTAL INS.LTD.'!L9+'[1]GOLD'!L9+'[1]ZURİCH'!L9+'[1]AGI SİGORTA'!L9+'[1]BEY'!L9+'[1]NORTHPRİME'!L9+'[1]KIBRIS İKTİSAT'!L9+'[1]GÜNEŞ'!L9+'[1]COMMERCIAL'!L9+'[1]ŞEKER'!L9+'[1]AVEON'!L9+'[1]GROUPAMA'!L9+'[1]ZİRVE'!L9+'[1]AKFİNANS'!L9+'[1]MAPFREE'!L9+'[1]DAĞLI'!L9+'[1]CREDİTWEST'!L9+'[1]GÜVEN'!L9+'[1]LİMASOL'!L9+'[1]ANADOLU'!L9+'[1]AXA'!L9+'[1]TÜRK '!L9+'[1]KIBRIS'!L9+'[1]ASCAN'!L9+'[1]SEGURE'!L9</f>
        <v>74698157.24</v>
      </c>
      <c r="P9" s="14">
        <f t="shared" si="1"/>
        <v>0</v>
      </c>
    </row>
    <row r="10" spans="1:16" ht="15">
      <c r="A10" s="8"/>
      <c r="B10" s="2" t="s">
        <v>5</v>
      </c>
      <c r="C10" s="15" t="s">
        <v>25</v>
      </c>
      <c r="D10" s="15"/>
      <c r="E10" s="15"/>
      <c r="F10" s="2"/>
      <c r="G10" s="3">
        <f>'[1]UNİVERSAL'!G10+'[1]TOWER'!G10+'[1]KIBRIS KAPİTAL INS.LTD.'!G10+'[1]GOLD'!G10+'[1]ZURİCH'!G10+'[1]AGI SİGORTA'!G10+'[1]BEY'!G10+'[1]NORTHPRİME'!G10+'[1]KIBRIS İKTİSAT'!G10+'[1]GÜNEŞ'!G10+'[1]COMMERCIAL'!G10+'[1]ŞEKER'!G10+'[1]AVEON'!G10+'[1]GROUPAMA'!G10+'[1]ZİRVE'!G10+'[1]AKFİNANS'!G10+'[1]MAPFREE'!G10+'[1]DAĞLI'!G10+'[1]CREDİTWEST'!G10+'[1]GÜVEN'!G10+'[1]LİMASOL'!G10+'[1]ANADOLU'!G10+'[1]AXA'!G10+'[1]TÜRK '!G10+'[1]KIBRIS'!G10+'[1]ASCAN'!G10+'[1]SEGURE'!G10</f>
        <v>1304621.76</v>
      </c>
      <c r="H10" s="11">
        <f>'[1]UNİVERSAL'!G10+'[1]TOWER'!G10+'[1]KIBRIS KAPİTAL INS.LTD.'!G10+'[1]GOLD'!G10+'[1]ZURİCH'!G10+'[1]AGI SİGORTA'!G10+'[1]BEY'!G10+'[1]NORTHPRİME'!G10+'[1]KIBRIS İKTİSAT'!G10+'[1]GÜNEŞ'!G10+'[1]COMMERCIAL'!G10+'[1]ŞEKER'!G10+'[1]AVEON'!G10+'[1]GROUPAMA'!G10+'[1]ZİRVE'!G10+'[1]AKFİNANS'!G10+'[1]MAPFREE'!G10+'[1]DAĞLI'!G10+'[1]CREDİTWEST'!G10+'[1]GÜVEN'!G10+'[1]LİMASOL'!G10+'[1]ANADOLU'!G10+'[1]AXA'!G10+'[1]TÜRK '!G10+'[1]KIBRIS'!G10+'[1]ASCAN'!G10+'[1]SEGURE'!G10</f>
        <v>1304621.76</v>
      </c>
      <c r="I10" s="10">
        <f t="shared" si="0"/>
        <v>0</v>
      </c>
      <c r="J10" s="12"/>
      <c r="K10" s="16" t="s">
        <v>5</v>
      </c>
      <c r="L10" s="6" t="s">
        <v>26</v>
      </c>
      <c r="M10" s="6"/>
      <c r="N10" s="10">
        <f>N11-N12</f>
        <v>52794332.07999998</v>
      </c>
      <c r="O10" s="11">
        <f>'[1]UNİVERSAL'!L10+'[1]TOWER'!L10+'[1]KIBRIS KAPİTAL INS.LTD.'!L10+'[1]GOLD'!L10+'[1]ZURİCH'!L10+'[1]AGI SİGORTA'!L10+'[1]BEY'!L10+'[1]NORTHPRİME'!L10+'[1]KIBRIS İKTİSAT'!L10+'[1]GÜNEŞ'!L10+'[1]COMMERCIAL'!L10+'[1]ŞEKER'!L10+'[1]AVEON'!L10+'[1]GROUPAMA'!L10+'[1]ZİRVE'!L10+'[1]AKFİNANS'!L10+'[1]MAPFREE'!L10+'[1]DAĞLI'!L10+'[1]CREDİTWEST'!L10+'[1]GÜVEN'!L10+'[1]LİMASOL'!L10+'[1]ANADOLU'!L10+'[1]AXA'!L10+'[1]TÜRK '!L10+'[1]KIBRIS'!L10+'[1]ASCAN'!L10+'[1]SEGURE'!L10</f>
        <v>52794332.080000006</v>
      </c>
      <c r="P10" s="14">
        <f t="shared" si="1"/>
        <v>0</v>
      </c>
    </row>
    <row r="11" spans="1:16" ht="15">
      <c r="A11" s="8"/>
      <c r="B11" s="2" t="s">
        <v>8</v>
      </c>
      <c r="C11" s="15" t="s">
        <v>27</v>
      </c>
      <c r="D11" s="15"/>
      <c r="E11" s="15"/>
      <c r="F11" s="2" t="s">
        <v>28</v>
      </c>
      <c r="G11" s="3">
        <f>'[1]UNİVERSAL'!G11+'[1]TOWER'!G11+'[1]KIBRIS KAPİTAL INS.LTD.'!G11+'[1]GOLD'!G11+'[1]ZURİCH'!G11+'[1]AGI SİGORTA'!G11+'[1]BEY'!G11+'[1]NORTHPRİME'!G11+'[1]KIBRIS İKTİSAT'!G11+'[1]GÜNEŞ'!G11+'[1]COMMERCIAL'!G11+'[1]ŞEKER'!G11+'[1]AVEON'!G11+'[1]GROUPAMA'!G11+'[1]ZİRVE'!G11+'[1]AKFİNANS'!G11+'[1]MAPFREE'!G11+'[1]DAĞLI'!G11+'[1]CREDİTWEST'!G11+'[1]GÜVEN'!G11+'[1]LİMASOL'!G11+'[1]ANADOLU'!G11+'[1]AXA'!G11+'[1]TÜRK '!G11+'[1]KIBRIS'!G11+'[1]ASCAN'!G11+'[1]SEGURE'!G11</f>
        <v>0</v>
      </c>
      <c r="H11" s="11">
        <f>'[1]UNİVERSAL'!G11+'[1]TOWER'!G11+'[1]KIBRIS KAPİTAL INS.LTD.'!G11+'[1]GOLD'!G11+'[1]ZURİCH'!G11+'[1]AGI SİGORTA'!G11+'[1]BEY'!G11+'[1]NORTHPRİME'!G11+'[1]KIBRIS İKTİSAT'!G11+'[1]GÜNEŞ'!G11+'[1]COMMERCIAL'!G11+'[1]ŞEKER'!G11+'[1]AVEON'!G11+'[1]GROUPAMA'!G11+'[1]ZİRVE'!G11+'[1]AKFİNANS'!G11+'[1]MAPFREE'!G11+'[1]DAĞLI'!G11+'[1]CREDİTWEST'!G11+'[1]GÜVEN'!G11+'[1]LİMASOL'!G11+'[1]ANADOLU'!G11+'[1]AXA'!G11+'[1]TÜRK '!G11+'[1]KIBRIS'!G11+'[1]ASCAN'!G11+'[1]SEGURE'!G11</f>
        <v>0</v>
      </c>
      <c r="I11" s="10">
        <f t="shared" si="0"/>
        <v>0</v>
      </c>
      <c r="J11" s="12"/>
      <c r="K11" s="16"/>
      <c r="L11" s="6" t="s">
        <v>26</v>
      </c>
      <c r="M11" s="6"/>
      <c r="N11" s="3">
        <f>'[1]UNİVERSAL'!L11+'[1]TOWER'!L11+'[1]KIBRIS KAPİTAL INS.LTD.'!L11+'[1]GOLD'!L11+'[1]ZURİCH'!L11+'[1]AGI SİGORTA'!L11+'[1]BEY'!L11+'[1]NORTHPRİME'!L11+'[1]KIBRIS İKTİSAT'!L11+'[1]GÜNEŞ'!L11+'[1]COMMERCIAL'!L11+'[1]ŞEKER'!L11+'[1]AVEON'!L11+'[1]GROUPAMA'!L11+'[1]ZİRVE'!L11+'[1]AKFİNANS'!L11+'[1]MAPFREE'!L11+'[1]DAĞLI'!L11+'[1]CREDİTWEST'!L11+'[1]GÜVEN'!L11+'[1]LİMASOL'!L11+'[1]ANADOLU'!L11+'[1]AXA'!L11+'[1]TÜRK '!L11+'[1]KIBRIS'!L11+'[1]ASCAN'!L11+'[1]SEGURE'!L11</f>
        <v>71957251.61999999</v>
      </c>
      <c r="O11" s="11">
        <f>'[1]UNİVERSAL'!L11+'[1]TOWER'!L11+'[1]KIBRIS KAPİTAL INS.LTD.'!L11+'[1]GOLD'!L11+'[1]ZURİCH'!L11+'[1]AGI SİGORTA'!L11+'[1]BEY'!L11+'[1]NORTHPRİME'!L11+'[1]KIBRIS İKTİSAT'!L11+'[1]GÜNEŞ'!L11+'[1]COMMERCIAL'!L11+'[1]ŞEKER'!L11+'[1]AVEON'!L11+'[1]GROUPAMA'!L11+'[1]ZİRVE'!L11+'[1]AKFİNANS'!L11+'[1]MAPFREE'!L11+'[1]DAĞLI'!L11+'[1]CREDİTWEST'!L11+'[1]GÜVEN'!L11+'[1]LİMASOL'!L11+'[1]ANADOLU'!L11+'[1]AXA'!L11+'[1]TÜRK '!L11+'[1]KIBRIS'!L11+'[1]ASCAN'!L11+'[1]SEGURE'!L11</f>
        <v>71957251.61999999</v>
      </c>
      <c r="P11" s="14">
        <f t="shared" si="1"/>
        <v>0</v>
      </c>
    </row>
    <row r="12" spans="1:16" ht="15">
      <c r="A12" s="17"/>
      <c r="B12" s="2"/>
      <c r="C12" s="18"/>
      <c r="D12" s="18"/>
      <c r="E12" s="18"/>
      <c r="F12" s="17"/>
      <c r="G12" s="3"/>
      <c r="H12" s="11">
        <f>'[1]UNİVERSAL'!G12+'[1]TOWER'!G12+'[1]KIBRIS KAPİTAL INS.LTD.'!G12+'[1]GOLD'!G12+'[1]ZURİCH'!G12+'[1]AGI SİGORTA'!G12+'[1]BEY'!G12+'[1]NORTHPRİME'!G12+'[1]KIBRIS İKTİSAT'!G12+'[1]GÜNEŞ'!G12+'[1]COMMERCIAL'!G12+'[1]ŞEKER'!G12+'[1]AVEON'!G12+'[1]GROUPAMA'!G12+'[1]ZİRVE'!G12+'[1]AKFİNANS'!G12+'[1]MAPFREE'!G12+'[1]DAĞLI'!G12+'[1]CREDİTWEST'!G12+'[1]GÜVEN'!G12+'[1]LİMASOL'!G12+'[1]ANADOLU'!G12+'[1]AXA'!G12+'[1]TÜRK '!G12+'[1]KIBRIS'!G12+'[1]ASCAN'!G12+'[1]SEGURE'!G12</f>
        <v>0</v>
      </c>
      <c r="I12" s="10">
        <f t="shared" si="0"/>
        <v>0</v>
      </c>
      <c r="J12" s="12"/>
      <c r="K12" s="16"/>
      <c r="L12" s="6" t="s">
        <v>29</v>
      </c>
      <c r="M12" s="2" t="s">
        <v>28</v>
      </c>
      <c r="N12" s="3">
        <f>'[1]UNİVERSAL'!L12+'[1]TOWER'!L12+'[1]KIBRIS KAPİTAL INS.LTD.'!L12+'[1]GOLD'!L12+'[1]ZURİCH'!L12+'[1]AGI SİGORTA'!L12+'[1]BEY'!L12+'[1]NORTHPRİME'!L12+'[1]KIBRIS İKTİSAT'!L12+'[1]GÜNEŞ'!L12+'[1]COMMERCIAL'!L12+'[1]ŞEKER'!L12+'[1]AVEON'!L12+'[1]GROUPAMA'!L12+'[1]ZİRVE'!L12+'[1]AKFİNANS'!L12+'[1]MAPFREE'!L12+'[1]DAĞLI'!L12+'[1]CREDİTWEST'!L12+'[1]GÜVEN'!L12+'[1]LİMASOL'!L12+'[1]ANADOLU'!L12+'[1]AXA'!L12+'[1]TÜRK '!L12+'[1]KIBRIS'!L12+'[1]ASCAN'!L12+'[1]SEGURE'!L12</f>
        <v>19162919.540000003</v>
      </c>
      <c r="O12" s="11">
        <f>'[1]UNİVERSAL'!L12+'[1]TOWER'!L12+'[1]KIBRIS KAPİTAL INS.LTD.'!L12+'[1]GOLD'!L12+'[1]ZURİCH'!L12+'[1]AGI SİGORTA'!L12+'[1]BEY'!L12+'[1]NORTHPRİME'!L12+'[1]KIBRIS İKTİSAT'!L12+'[1]GÜNEŞ'!L12+'[1]COMMERCIAL'!L12+'[1]ŞEKER'!L12+'[1]AVEON'!L12+'[1]GROUPAMA'!L12+'[1]ZİRVE'!L12+'[1]AKFİNANS'!L12+'[1]MAPFREE'!L12+'[1]DAĞLI'!L12+'[1]CREDİTWEST'!L12+'[1]GÜVEN'!L12+'[1]LİMASOL'!L12+'[1]ANADOLU'!L12+'[1]AXA'!L12+'[1]TÜRK '!L12+'[1]KIBRIS'!L12+'[1]ASCAN'!L12+'[1]SEGURE'!L12</f>
        <v>19162919.540000003</v>
      </c>
      <c r="P12" s="14">
        <f t="shared" si="1"/>
        <v>0</v>
      </c>
    </row>
    <row r="13" spans="1:16" ht="15">
      <c r="A13" s="8" t="s">
        <v>30</v>
      </c>
      <c r="B13" s="9" t="s">
        <v>31</v>
      </c>
      <c r="C13" s="9"/>
      <c r="D13" s="9"/>
      <c r="E13" s="9"/>
      <c r="F13" s="2"/>
      <c r="G13" s="10">
        <f>(G14+G16+G18+G19+G20)-(G17)</f>
        <v>86064951.33000001</v>
      </c>
      <c r="H13" s="11">
        <f>'[1]UNİVERSAL'!G13+'[1]TOWER'!G13+'[1]KIBRIS KAPİTAL INS.LTD.'!G13+'[1]GOLD'!G13+'[1]ZURİCH'!G13+'[1]AGI SİGORTA'!G13+'[1]BEY'!G13+'[1]NORTHPRİME'!G13+'[1]KIBRIS İKTİSAT'!G13+'[1]GÜNEŞ'!G13+'[1]COMMERCIAL'!G13+'[1]ŞEKER'!G13+'[1]AVEON'!G13+'[1]GROUPAMA'!G13+'[1]ZİRVE'!G13+'[1]AKFİNANS'!G13+'[1]MAPFREE'!G13+'[1]DAĞLI'!G13+'[1]CREDİTWEST'!G13+'[1]GÜVEN'!G13+'[1]LİMASOL'!G13+'[1]ANADOLU'!G13+'[1]AXA'!G13+'[1]TÜRK '!G13+'[1]KIBRIS'!G13+'[1]ASCAN'!G13+'[1]SEGURE'!G13</f>
        <v>86064951.33</v>
      </c>
      <c r="I13" s="10">
        <f t="shared" si="0"/>
        <v>0</v>
      </c>
      <c r="J13" s="12"/>
      <c r="K13" s="16" t="s">
        <v>8</v>
      </c>
      <c r="L13" s="6" t="s">
        <v>32</v>
      </c>
      <c r="M13" s="6"/>
      <c r="N13" s="10">
        <f>N14-N15</f>
        <v>20757446.56</v>
      </c>
      <c r="O13" s="11">
        <f>'[1]UNİVERSAL'!L13+'[1]TOWER'!L13+'[1]KIBRIS KAPİTAL INS.LTD.'!L13+'[1]GOLD'!L13+'[1]ZURİCH'!L13+'[1]AGI SİGORTA'!L13+'[1]BEY'!L13+'[1]NORTHPRİME'!L13+'[1]KIBRIS İKTİSAT'!L13+'[1]GÜNEŞ'!L13+'[1]COMMERCIAL'!L13+'[1]ŞEKER'!L13+'[1]AVEON'!L13+'[1]GROUPAMA'!L13+'[1]ZİRVE'!L13+'[1]AKFİNANS'!L13+'[1]MAPFREE'!L13+'[1]DAĞLI'!L13+'[1]CREDİTWEST'!L13+'[1]GÜVEN'!L13+'[1]LİMASOL'!L13+'[1]ANADOLU'!L13+'[1]AXA'!L13+'[1]TÜRK '!L13+'[1]KIBRIS'!L13+'[1]ASCAN'!L13+'[1]SEGURE'!L13</f>
        <v>20757446.56</v>
      </c>
      <c r="P13" s="14">
        <f t="shared" si="1"/>
        <v>0</v>
      </c>
    </row>
    <row r="14" spans="1:16" ht="15">
      <c r="A14" s="8"/>
      <c r="B14" s="2" t="s">
        <v>33</v>
      </c>
      <c r="C14" s="15" t="s">
        <v>34</v>
      </c>
      <c r="D14" s="15"/>
      <c r="E14" s="15"/>
      <c r="F14" s="2"/>
      <c r="G14" s="3">
        <f>'[1]UNİVERSAL'!G14+'[1]TOWER'!G14+'[1]KIBRIS KAPİTAL INS.LTD.'!G14+'[1]GOLD'!G14+'[1]ZURİCH'!G14+'[1]AGI SİGORTA'!G14+'[1]BEY'!G14+'[1]NORTHPRİME'!G14+'[1]KIBRIS İKTİSAT'!G14+'[1]GÜNEŞ'!G14+'[1]COMMERCIAL'!G14+'[1]ŞEKER'!G14+'[1]AVEON'!G14+'[1]GROUPAMA'!G14+'[1]ZİRVE'!G14+'[1]AKFİNANS'!G14+'[1]MAPFREE'!G14+'[1]DAĞLI'!G14+'[1]CREDİTWEST'!G14+'[1]GÜVEN'!G14+'[1]LİMASOL'!G14+'[1]ANADOLU'!G14+'[1]AXA'!G14+'[1]TÜRK '!G14+'[1]KIBRIS'!G14+'[1]ASCAN'!G14+'[1]SEGURE'!G14</f>
        <v>24925295.76</v>
      </c>
      <c r="H14" s="11">
        <f>'[1]UNİVERSAL'!G14+'[1]TOWER'!G14+'[1]KIBRIS KAPİTAL INS.LTD.'!G14+'[1]GOLD'!G14+'[1]ZURİCH'!G14+'[1]AGI SİGORTA'!G14+'[1]BEY'!G14+'[1]NORTHPRİME'!G14+'[1]KIBRIS İKTİSAT'!G14+'[1]GÜNEŞ'!G14+'[1]COMMERCIAL'!G14+'[1]ŞEKER'!G14+'[1]AVEON'!G14+'[1]GROUPAMA'!G14+'[1]ZİRVE'!G14+'[1]AKFİNANS'!G14+'[1]MAPFREE'!G14+'[1]DAĞLI'!G14+'[1]CREDİTWEST'!G14+'[1]GÜVEN'!G14+'[1]LİMASOL'!G14+'[1]ANADOLU'!G14+'[1]AXA'!G14+'[1]TÜRK '!G14+'[1]KIBRIS'!G14+'[1]ASCAN'!G14+'[1]SEGURE'!G14</f>
        <v>24925295.76</v>
      </c>
      <c r="I14" s="10">
        <f t="shared" si="0"/>
        <v>0</v>
      </c>
      <c r="J14" s="12"/>
      <c r="K14" s="16"/>
      <c r="L14" s="6" t="s">
        <v>32</v>
      </c>
      <c r="M14" s="6"/>
      <c r="N14" s="3">
        <f>'[1]UNİVERSAL'!L14+'[1]TOWER'!L14+'[1]KIBRIS KAPİTAL INS.LTD.'!L14+'[1]GOLD'!L14+'[1]ZURİCH'!L14+'[1]AGI SİGORTA'!L14+'[1]BEY'!L14+'[1]NORTHPRİME'!L14+'[1]KIBRIS İKTİSAT'!L14+'[1]GÜNEŞ'!L14+'[1]COMMERCIAL'!L14+'[1]ŞEKER'!L14+'[1]AVEON'!L14+'[1]GROUPAMA'!L14+'[1]ZİRVE'!L14+'[1]AKFİNANS'!L14+'[1]MAPFREE'!L14+'[1]DAĞLI'!L14+'[1]CREDİTWEST'!L14+'[1]GÜVEN'!L14+'[1]LİMASOL'!L14+'[1]ANADOLU'!L14+'[1]AXA'!L14+'[1]TÜRK '!L14+'[1]KIBRIS'!L14+'[1]ASCAN'!L14+'[1]SEGURE'!L14</f>
        <v>34149458.51</v>
      </c>
      <c r="O14" s="11">
        <f>'[1]UNİVERSAL'!L14+'[1]TOWER'!L14+'[1]KIBRIS KAPİTAL INS.LTD.'!L14+'[1]GOLD'!L14+'[1]ZURİCH'!L14+'[1]AGI SİGORTA'!L14+'[1]BEY'!L14+'[1]NORTHPRİME'!L14+'[1]KIBRIS İKTİSAT'!L14+'[1]GÜNEŞ'!L14+'[1]COMMERCIAL'!L14+'[1]ŞEKER'!L14+'[1]AVEON'!L14+'[1]GROUPAMA'!L14+'[1]ZİRVE'!L14+'[1]AKFİNANS'!L14+'[1]MAPFREE'!L14+'[1]DAĞLI'!L14+'[1]CREDİTWEST'!L14+'[1]GÜVEN'!L14+'[1]LİMASOL'!L14+'[1]ANADOLU'!L14+'[1]AXA'!L14+'[1]TÜRK '!L14+'[1]KIBRIS'!L14+'[1]ASCAN'!L14+'[1]SEGURE'!L14</f>
        <v>34149458.51</v>
      </c>
      <c r="P14" s="14">
        <f t="shared" si="1"/>
        <v>0</v>
      </c>
    </row>
    <row r="15" spans="1:16" ht="15">
      <c r="A15" s="8"/>
      <c r="B15" s="2"/>
      <c r="C15" s="15" t="s">
        <v>35</v>
      </c>
      <c r="D15" s="15"/>
      <c r="E15" s="15"/>
      <c r="F15" s="2" t="s">
        <v>28</v>
      </c>
      <c r="G15" s="3">
        <f>'[1]UNİVERSAL'!G15+'[1]TOWER'!G15+'[1]KIBRIS KAPİTAL INS.LTD.'!G15+'[1]GOLD'!G15+'[1]ZURİCH'!G15+'[1]AGI SİGORTA'!G15+'[1]BEY'!G15+'[1]NORTHPRİME'!G15+'[1]KIBRIS İKTİSAT'!G15+'[1]GÜNEŞ'!G15+'[1]COMMERCIAL'!G15+'[1]ŞEKER'!G15+'[1]AVEON'!G15+'[1]GROUPAMA'!G15+'[1]ZİRVE'!G15+'[1]AKFİNANS'!G15+'[1]MAPFREE'!G15+'[1]DAĞLI'!G15+'[1]CREDİTWEST'!G15+'[1]GÜVEN'!G15+'[1]LİMASOL'!G15+'[1]ANADOLU'!G15+'[1]AXA'!G15+'[1]TÜRK '!G15+'[1]KIBRIS'!G15+'[1]ASCAN'!G15+'[1]SEGURE'!G15</f>
        <v>1005826.78</v>
      </c>
      <c r="H15" s="11">
        <f>'[1]UNİVERSAL'!G15+'[1]TOWER'!G15+'[1]KIBRIS KAPİTAL INS.LTD.'!G15+'[1]GOLD'!G15+'[1]ZURİCH'!G15+'[1]AGI SİGORTA'!G15+'[1]BEY'!G15+'[1]NORTHPRİME'!G15+'[1]KIBRIS İKTİSAT'!G15+'[1]GÜNEŞ'!G15+'[1]COMMERCIAL'!G15+'[1]ŞEKER'!G15+'[1]AVEON'!G15+'[1]GROUPAMA'!G15+'[1]ZİRVE'!G15+'[1]AKFİNANS'!G15+'[1]MAPFREE'!G15+'[1]DAĞLI'!G15+'[1]CREDİTWEST'!G15+'[1]GÜVEN'!G15+'[1]LİMASOL'!G15+'[1]ANADOLU'!G15+'[1]AXA'!G15+'[1]TÜRK '!G15+'[1]KIBRIS'!G15+'[1]ASCAN'!G15+'[1]SEGURE'!G15</f>
        <v>1005826.78</v>
      </c>
      <c r="I15" s="10">
        <f t="shared" si="0"/>
        <v>0</v>
      </c>
      <c r="J15" s="12"/>
      <c r="K15" s="16"/>
      <c r="L15" s="6" t="s">
        <v>36</v>
      </c>
      <c r="M15" s="2" t="s">
        <v>28</v>
      </c>
      <c r="N15" s="3">
        <f>'[1]UNİVERSAL'!L15+'[1]TOWER'!L15+'[1]KIBRIS KAPİTAL INS.LTD.'!L15+'[1]GOLD'!L15+'[1]ZURİCH'!L15+'[1]AGI SİGORTA'!L15+'[1]BEY'!L15+'[1]NORTHPRİME'!L15+'[1]KIBRIS İKTİSAT'!L15+'[1]GÜNEŞ'!L15+'[1]COMMERCIAL'!L15+'[1]ŞEKER'!L15+'[1]AVEON'!L15+'[1]GROUPAMA'!L15+'[1]ZİRVE'!L15+'[1]AKFİNANS'!L15+'[1]MAPFREE'!L15+'[1]DAĞLI'!L15+'[1]CREDİTWEST'!L15+'[1]GÜVEN'!L15+'[1]LİMASOL'!L15+'[1]ANADOLU'!L15+'[1]AXA'!L15+'[1]TÜRK '!L15+'[1]KIBRIS'!L15+'[1]ASCAN'!L15+'[1]SEGURE'!L15</f>
        <v>13392011.95</v>
      </c>
      <c r="O15" s="11">
        <f>'[1]UNİVERSAL'!L15+'[1]TOWER'!L15+'[1]KIBRIS KAPİTAL INS.LTD.'!L15+'[1]GOLD'!L15+'[1]ZURİCH'!L15+'[1]AGI SİGORTA'!L15+'[1]BEY'!L15+'[1]NORTHPRİME'!L15+'[1]KIBRIS İKTİSAT'!L15+'[1]GÜNEŞ'!L15+'[1]COMMERCIAL'!L15+'[1]ŞEKER'!L15+'[1]AVEON'!L15+'[1]GROUPAMA'!L15+'[1]ZİRVE'!L15+'[1]AKFİNANS'!L15+'[1]MAPFREE'!L15+'[1]DAĞLI'!L15+'[1]CREDİTWEST'!L15+'[1]GÜVEN'!L15+'[1]LİMASOL'!L15+'[1]ANADOLU'!L15+'[1]AXA'!L15+'[1]TÜRK '!L15+'[1]KIBRIS'!L15+'[1]ASCAN'!L15+'[1]SEGURE'!L15</f>
        <v>13392011.95</v>
      </c>
      <c r="P15" s="14">
        <f t="shared" si="1"/>
        <v>0</v>
      </c>
    </row>
    <row r="16" spans="1:16" ht="15">
      <c r="A16" s="8"/>
      <c r="B16" s="2" t="s">
        <v>8</v>
      </c>
      <c r="C16" s="15" t="s">
        <v>37</v>
      </c>
      <c r="D16" s="15"/>
      <c r="E16" s="15"/>
      <c r="F16" s="2"/>
      <c r="G16" s="3">
        <f>'[1]UNİVERSAL'!G16+'[1]TOWER'!G16+'[1]KIBRIS KAPİTAL INS.LTD.'!G16+'[1]GOLD'!G16+'[1]ZURİCH'!G16+'[1]AGI SİGORTA'!G16+'[1]BEY'!G16+'[1]NORTHPRİME'!G16+'[1]KIBRIS İKTİSAT'!G16+'[1]GÜNEŞ'!G16+'[1]COMMERCIAL'!G16+'[1]ŞEKER'!G16+'[1]AVEON'!G16+'[1]GROUPAMA'!G16+'[1]ZİRVE'!G16+'[1]AKFİNANS'!G16+'[1]MAPFREE'!G16+'[1]DAĞLI'!G16+'[1]CREDİTWEST'!G16+'[1]GÜVEN'!G16+'[1]LİMASOL'!G16+'[1]ANADOLU'!G16+'[1]AXA'!G16+'[1]TÜRK '!G16+'[1]KIBRIS'!G16+'[1]ASCAN'!G16+'[1]SEGURE'!G16</f>
        <v>42904419.59</v>
      </c>
      <c r="H16" s="11">
        <f>'[1]UNİVERSAL'!G16+'[1]TOWER'!G16+'[1]KIBRIS KAPİTAL INS.LTD.'!G16+'[1]GOLD'!G16+'[1]ZURİCH'!G16+'[1]AGI SİGORTA'!G16+'[1]BEY'!G16+'[1]NORTHPRİME'!G16+'[1]KIBRIS İKTİSAT'!G16+'[1]GÜNEŞ'!G16+'[1]COMMERCIAL'!G16+'[1]ŞEKER'!G16+'[1]AVEON'!G16+'[1]GROUPAMA'!G16+'[1]ZİRVE'!G16+'[1]AKFİNANS'!G16+'[1]MAPFREE'!G16+'[1]DAĞLI'!G16+'[1]CREDİTWEST'!G16+'[1]GÜVEN'!G16+'[1]LİMASOL'!G16+'[1]ANADOLU'!G16+'[1]AXA'!G16+'[1]TÜRK '!G16+'[1]KIBRIS'!G16+'[1]ASCAN'!G16+'[1]SEGURE'!G16</f>
        <v>42904419.59</v>
      </c>
      <c r="I16" s="10">
        <f t="shared" si="0"/>
        <v>0</v>
      </c>
      <c r="J16" s="12"/>
      <c r="K16" s="16" t="s">
        <v>12</v>
      </c>
      <c r="L16" s="6" t="s">
        <v>38</v>
      </c>
      <c r="M16" s="6"/>
      <c r="N16" s="3">
        <f>'[1]UNİVERSAL'!L16+'[1]TOWER'!L16+'[1]KIBRIS KAPİTAL INS.LTD.'!L16+'[1]GOLD'!L16+'[1]ZURİCH'!L16+'[1]AGI SİGORTA'!L16+'[1]BEY'!L16+'[1]NORTHPRİME'!L16+'[1]KIBRIS İKTİSAT'!L16+'[1]GÜNEŞ'!L16+'[1]COMMERCIAL'!L16+'[1]ŞEKER'!L16+'[1]AVEON'!L16+'[1]GROUPAMA'!L16+'[1]ZİRVE'!L16+'[1]AKFİNANS'!L16+'[1]MAPFREE'!L16+'[1]DAĞLI'!L16+'[1]CREDİTWEST'!L16+'[1]GÜVEN'!L16+'[1]LİMASOL'!L16+'[1]ANADOLU'!L16+'[1]AXA'!L16+'[1]TÜRK '!L16+'[1]KIBRIS'!L16+'[1]ASCAN'!L16+'[1]SEGURE'!L16</f>
        <v>0</v>
      </c>
      <c r="O16" s="11">
        <f>'[1]UNİVERSAL'!L16+'[1]TOWER'!L16+'[1]KIBRIS KAPİTAL INS.LTD.'!L16+'[1]GOLD'!L16+'[1]ZURİCH'!L16+'[1]AGI SİGORTA'!L16+'[1]BEY'!L16+'[1]NORTHPRİME'!L16+'[1]KIBRIS İKTİSAT'!L16+'[1]GÜNEŞ'!L16+'[1]COMMERCIAL'!L16+'[1]ŞEKER'!L16+'[1]AVEON'!L16+'[1]GROUPAMA'!L16+'[1]ZİRVE'!L16+'[1]AKFİNANS'!L16+'[1]MAPFREE'!L16+'[1]DAĞLI'!L16+'[1]CREDİTWEST'!L16+'[1]GÜVEN'!L16+'[1]LİMASOL'!L16+'[1]ANADOLU'!L16+'[1]AXA'!L16+'[1]TÜRK '!L16+'[1]KIBRIS'!L16+'[1]ASCAN'!L16+'[1]SEGURE'!L16</f>
        <v>0</v>
      </c>
      <c r="P16" s="14">
        <f t="shared" si="1"/>
        <v>0</v>
      </c>
    </row>
    <row r="17" spans="1:16" ht="15">
      <c r="A17" s="8"/>
      <c r="B17" s="2"/>
      <c r="C17" s="15" t="s">
        <v>39</v>
      </c>
      <c r="D17" s="15"/>
      <c r="E17" s="15"/>
      <c r="F17" s="2" t="s">
        <v>28</v>
      </c>
      <c r="G17" s="3">
        <f>'[1]UNİVERSAL'!G17+'[1]TOWER'!G17+'[1]KIBRIS KAPİTAL INS.LTD.'!G17+'[1]GOLD'!G17+'[1]ZURİCH'!G17+'[1]AGI SİGORTA'!G17+'[1]BEY'!G17+'[1]NORTHPRİME'!G17+'[1]KIBRIS İKTİSAT'!G17+'[1]GÜNEŞ'!G17+'[1]COMMERCIAL'!G17+'[1]ŞEKER'!G17+'[1]AVEON'!G17+'[1]GROUPAMA'!G17+'[1]ZİRVE'!G17+'[1]AKFİNANS'!G17+'[1]MAPFREE'!G17+'[1]DAĞLI'!G17+'[1]CREDİTWEST'!G17+'[1]GÜVEN'!G17+'[1]LİMASOL'!G17+'[1]ANADOLU'!G17+'[1]AXA'!G17+'[1]TÜRK '!G17+'[1]KIBRIS'!G17+'[1]ASCAN'!G17+'[1]SEGURE'!G17</f>
        <v>1092897.5</v>
      </c>
      <c r="H17" s="11">
        <f>'[1]UNİVERSAL'!G17+'[1]TOWER'!G17+'[1]KIBRIS KAPİTAL INS.LTD.'!G17+'[1]GOLD'!G17+'[1]ZURİCH'!G17+'[1]AGI SİGORTA'!G17+'[1]BEY'!G17+'[1]NORTHPRİME'!G17+'[1]KIBRIS İKTİSAT'!G17+'[1]GÜNEŞ'!G17+'[1]COMMERCIAL'!G17+'[1]ŞEKER'!G17+'[1]AVEON'!G17+'[1]GROUPAMA'!G17+'[1]ZİRVE'!G17+'[1]AKFİNANS'!G17+'[1]MAPFREE'!G17+'[1]DAĞLI'!G17+'[1]CREDİTWEST'!G17+'[1]GÜVEN'!G17+'[1]LİMASOL'!G17+'[1]ANADOLU'!G17+'[1]AXA'!G17+'[1]TÜRK '!G17+'[1]KIBRIS'!G17+'[1]ASCAN'!G17+'[1]SEGURE'!G17</f>
        <v>1092897.5</v>
      </c>
      <c r="I17" s="10">
        <f t="shared" si="0"/>
        <v>0</v>
      </c>
      <c r="J17" s="12" t="s">
        <v>40</v>
      </c>
      <c r="K17" s="19" t="s">
        <v>41</v>
      </c>
      <c r="L17" s="19"/>
      <c r="M17" s="6"/>
      <c r="N17" s="3">
        <f>'[1]UNİVERSAL'!L17+'[1]TOWER'!L17+'[1]KIBRIS KAPİTAL INS.LTD.'!L17+'[1]GOLD'!L17+'[1]ZURİCH'!L17+'[1]AGI SİGORTA'!L17+'[1]BEY'!L17+'[1]NORTHPRİME'!L17+'[1]KIBRIS İKTİSAT'!L17+'[1]GÜNEŞ'!L17+'[1]COMMERCIAL'!L17+'[1]ŞEKER'!L17+'[1]AVEON'!L17+'[1]GROUPAMA'!L17+'[1]ZİRVE'!L17+'[1]AKFİNANS'!L17+'[1]MAPFREE'!L17+'[1]DAĞLI'!L17+'[1]CREDİTWEST'!L17+'[1]GÜVEN'!L17+'[1]LİMASOL'!L17+'[1]ANADOLU'!L17+'[1]AXA'!L17+'[1]TÜRK '!L17+'[1]KIBRIS'!L17+'[1]ASCAN'!L17+'[1]SEGURE'!L17</f>
        <v>1146378.6</v>
      </c>
      <c r="O17" s="11">
        <f>'[1]UNİVERSAL'!L17+'[1]TOWER'!L17+'[1]KIBRIS KAPİTAL INS.LTD.'!L17+'[1]GOLD'!L17+'[1]ZURİCH'!L17+'[1]AGI SİGORTA'!L17+'[1]BEY'!L17+'[1]NORTHPRİME'!L17+'[1]KIBRIS İKTİSAT'!L17+'[1]GÜNEŞ'!L17+'[1]COMMERCIAL'!L17+'[1]ŞEKER'!L17+'[1]AVEON'!L17+'[1]GROUPAMA'!L17+'[1]ZİRVE'!L17+'[1]AKFİNANS'!L17+'[1]MAPFREE'!L17+'[1]DAĞLI'!L17+'[1]CREDİTWEST'!L17+'[1]GÜVEN'!L17+'[1]LİMASOL'!L17+'[1]ANADOLU'!L17+'[1]AXA'!L17+'[1]TÜRK '!L17+'[1]KIBRIS'!L17+'[1]ASCAN'!L17+'[1]SEGURE'!L17</f>
        <v>1146378.6</v>
      </c>
      <c r="P17" s="14">
        <f t="shared" si="1"/>
        <v>0</v>
      </c>
    </row>
    <row r="18" spans="1:16" ht="15">
      <c r="A18" s="8"/>
      <c r="B18" s="2" t="s">
        <v>12</v>
      </c>
      <c r="C18" s="15" t="s">
        <v>7</v>
      </c>
      <c r="D18" s="15"/>
      <c r="E18" s="15"/>
      <c r="F18" s="2"/>
      <c r="G18" s="3">
        <f>'[1]UNİVERSAL'!G18+'[1]TOWER'!G18+'[1]KIBRIS KAPİTAL INS.LTD.'!G18+'[1]GOLD'!G18+'[1]ZURİCH'!G18+'[1]AGI SİGORTA'!G18+'[1]BEY'!G18+'[1]NORTHPRİME'!G18+'[1]KIBRIS İKTİSAT'!G18+'[1]GÜNEŞ'!G18+'[1]COMMERCIAL'!G18+'[1]ŞEKER'!G18+'[1]AVEON'!G18+'[1]GROUPAMA'!G18+'[1]ZİRVE'!G18+'[1]AKFİNANS'!G18+'[1]MAPFREE'!G18+'[1]DAĞLI'!G18+'[1]CREDİTWEST'!G18+'[1]GÜVEN'!G18+'[1]LİMASOL'!G18+'[1]ANADOLU'!G18+'[1]AXA'!G18+'[1]TÜRK '!G18+'[1]KIBRIS'!G18+'[1]ASCAN'!G18+'[1]SEGURE'!G18</f>
        <v>14443937.15</v>
      </c>
      <c r="H18" s="11">
        <f>'[1]UNİVERSAL'!G18+'[1]TOWER'!G18+'[1]KIBRIS KAPİTAL INS.LTD.'!G18+'[1]GOLD'!G18+'[1]ZURİCH'!G18+'[1]AGI SİGORTA'!G18+'[1]BEY'!G18+'[1]NORTHPRİME'!G18+'[1]KIBRIS İKTİSAT'!G18+'[1]GÜNEŞ'!G18+'[1]COMMERCIAL'!G18+'[1]ŞEKER'!G18+'[1]AVEON'!G18+'[1]GROUPAMA'!G18+'[1]ZİRVE'!G18+'[1]AKFİNANS'!G18+'[1]MAPFREE'!G18+'[1]DAĞLI'!G18+'[1]CREDİTWEST'!G18+'[1]GÜVEN'!G18+'[1]LİMASOL'!G18+'[1]ANADOLU'!G18+'[1]AXA'!G18+'[1]TÜRK '!G18+'[1]KIBRIS'!G18+'[1]ASCAN'!G18+'[1]SEGURE'!G18</f>
        <v>14443937.15</v>
      </c>
      <c r="I18" s="10">
        <f t="shared" si="0"/>
        <v>0</v>
      </c>
      <c r="J18" s="12"/>
      <c r="K18" s="6"/>
      <c r="L18" s="6"/>
      <c r="M18" s="6"/>
      <c r="N18" s="3">
        <f>'[1]UNİVERSAL'!L18+'[1]TOWER'!L18+'[1]KIBRIS KAPİTAL INS.LTD.'!L18+'[1]GOLD'!L18+'[1]ZURİCH'!L18+'[1]AGI SİGORTA'!L18+'[1]BEY'!L18+'[1]NORTHPRİME'!L18+'[1]KIBRIS İKTİSAT'!L18+'[1]GÜNEŞ'!L18+'[1]COMMERCIAL'!L18+'[1]ŞEKER'!L18+'[1]AVEON'!L18+'[1]GROUPAMA'!L18+'[1]ZİRVE'!L18+'[1]AKFİNANS'!L18+'[1]MAPFREE'!L18+'[1]DAĞLI'!L18+'[1]CREDİTWEST'!L18+'[1]GÜVEN'!L18+'[1]LİMASOL'!L18+'[1]ANADOLU'!L18+'[1]AXA'!L18+'[1]TÜRK '!L18+'[1]KIBRIS'!L18+'[1]ASCAN'!L18+'[1]SEGURE'!L18</f>
        <v>0</v>
      </c>
      <c r="O18" s="11">
        <f>'[1]UNİVERSAL'!L18+'[1]TOWER'!L18+'[1]KIBRIS KAPİTAL INS.LTD.'!L18+'[1]GOLD'!L18+'[1]ZURİCH'!L18+'[1]AGI SİGORTA'!L18+'[1]BEY'!L18+'[1]NORTHPRİME'!L18+'[1]KIBRIS İKTİSAT'!L18+'[1]GÜNEŞ'!L18+'[1]COMMERCIAL'!L18+'[1]ŞEKER'!L18+'[1]AVEON'!L18+'[1]GROUPAMA'!L18+'[1]ZİRVE'!L18+'[1]AKFİNANS'!L18+'[1]MAPFREE'!L18+'[1]DAĞLI'!L18+'[1]CREDİTWEST'!L18+'[1]GÜVEN'!L18+'[1]LİMASOL'!L18+'[1]ANADOLU'!L18+'[1]AXA'!L18+'[1]TÜRK '!L18+'[1]KIBRIS'!L18+'[1]ASCAN'!L18+'[1]SEGURE'!L18</f>
        <v>0</v>
      </c>
      <c r="P18" s="14">
        <f t="shared" si="1"/>
        <v>0</v>
      </c>
    </row>
    <row r="19" spans="1:16" ht="15">
      <c r="A19" s="8"/>
      <c r="B19" s="2" t="s">
        <v>15</v>
      </c>
      <c r="C19" s="15" t="s">
        <v>42</v>
      </c>
      <c r="D19" s="15"/>
      <c r="E19" s="15"/>
      <c r="F19" s="2"/>
      <c r="G19" s="3">
        <f>'[1]UNİVERSAL'!G19+'[1]TOWER'!G19+'[1]KIBRIS KAPİTAL INS.LTD.'!G19+'[1]GOLD'!G19+'[1]ZURİCH'!G19+'[1]AGI SİGORTA'!G19+'[1]BEY'!G19+'[1]NORTHPRİME'!G19+'[1]KIBRIS İKTİSAT'!G19+'[1]GÜNEŞ'!G19+'[1]COMMERCIAL'!G19+'[1]ŞEKER'!G19+'[1]AVEON'!G19+'[1]GROUPAMA'!G19+'[1]ZİRVE'!G19+'[1]AKFİNANS'!G19+'[1]MAPFREE'!G19+'[1]DAĞLI'!G19+'[1]CREDİTWEST'!G19+'[1]GÜVEN'!G19+'[1]LİMASOL'!G19+'[1]ANADOLU'!G19+'[1]AXA'!G19+'[1]TÜRK '!G19+'[1]KIBRIS'!G19+'[1]ASCAN'!G19+'[1]SEGURE'!G19</f>
        <v>1720.28</v>
      </c>
      <c r="H19" s="11">
        <f>'[1]UNİVERSAL'!G19+'[1]TOWER'!G19+'[1]KIBRIS KAPİTAL INS.LTD.'!G19+'[1]GOLD'!G19+'[1]ZURİCH'!G19+'[1]AGI SİGORTA'!G19+'[1]BEY'!G19+'[1]NORTHPRİME'!G19+'[1]KIBRIS İKTİSAT'!G19+'[1]GÜNEŞ'!G19+'[1]COMMERCIAL'!G19+'[1]ŞEKER'!G19+'[1]AVEON'!G19+'[1]GROUPAMA'!G19+'[1]ZİRVE'!G19+'[1]AKFİNANS'!G19+'[1]MAPFREE'!G19+'[1]DAĞLI'!G19+'[1]CREDİTWEST'!G19+'[1]GÜVEN'!G19+'[1]LİMASOL'!G19+'[1]ANADOLU'!G19+'[1]AXA'!G19+'[1]TÜRK '!G19+'[1]KIBRIS'!G19+'[1]ASCAN'!G19+'[1]SEGURE'!G19</f>
        <v>1720.28</v>
      </c>
      <c r="I19" s="10">
        <f t="shared" si="0"/>
        <v>0</v>
      </c>
      <c r="J19" s="12" t="s">
        <v>30</v>
      </c>
      <c r="K19" s="13" t="s">
        <v>43</v>
      </c>
      <c r="L19" s="13"/>
      <c r="M19" s="6"/>
      <c r="N19" s="3">
        <f>'[1]UNİVERSAL'!L19+'[1]TOWER'!L19+'[1]KIBRIS KAPİTAL INS.LTD.'!L19+'[1]GOLD'!L19+'[1]ZURİCH'!L19+'[1]AGI SİGORTA'!L19+'[1]BEY'!L19+'[1]NORTHPRİME'!L19+'[1]KIBRIS İKTİSAT'!L19+'[1]GÜNEŞ'!L19+'[1]COMMERCIAL'!L19+'[1]ŞEKER'!L19+'[1]AVEON'!L19+'[1]GROUPAMA'!L19+'[1]ZİRVE'!L19+'[1]AKFİNANS'!L19+'[1]MAPFREE'!L19+'[1]DAĞLI'!L19+'[1]CREDİTWEST'!L19+'[1]GÜVEN'!L19+'[1]LİMASOL'!L19+'[1]ANADOLU'!L19+'[1]AXA'!L19+'[1]TÜRK '!L19+'[1]KIBRIS'!L19+'[1]ASCAN'!L19+'[1]SEGURE'!L19</f>
        <v>5578693.61</v>
      </c>
      <c r="O19" s="11">
        <f>'[1]UNİVERSAL'!L19+'[1]TOWER'!L19+'[1]KIBRIS KAPİTAL INS.LTD.'!L19+'[1]GOLD'!L19+'[1]ZURİCH'!L19+'[1]AGI SİGORTA'!L19+'[1]BEY'!L19+'[1]NORTHPRİME'!L19+'[1]KIBRIS İKTİSAT'!L19+'[1]GÜNEŞ'!L19+'[1]COMMERCIAL'!L19+'[1]ŞEKER'!L19+'[1]AVEON'!L19+'[1]GROUPAMA'!L19+'[1]ZİRVE'!L19+'[1]AKFİNANS'!L19+'[1]MAPFREE'!L19+'[1]DAĞLI'!L19+'[1]CREDİTWEST'!L19+'[1]GÜVEN'!L19+'[1]LİMASOL'!L19+'[1]ANADOLU'!L19+'[1]AXA'!L19+'[1]TÜRK '!L19+'[1]KIBRIS'!L19+'[1]ASCAN'!L19+'[1]SEGURE'!L19</f>
        <v>5578693.61</v>
      </c>
      <c r="P19" s="14">
        <f t="shared" si="1"/>
        <v>0</v>
      </c>
    </row>
    <row r="20" spans="1:16" ht="15">
      <c r="A20" s="8"/>
      <c r="B20" s="2" t="s">
        <v>18</v>
      </c>
      <c r="C20" s="15" t="s">
        <v>44</v>
      </c>
      <c r="D20" s="15"/>
      <c r="E20" s="15"/>
      <c r="F20" s="2"/>
      <c r="G20" s="3">
        <f>'[1]UNİVERSAL'!G20+'[1]TOWER'!G20+'[1]KIBRIS KAPİTAL INS.LTD.'!G20+'[1]GOLD'!G20+'[1]ZURİCH'!G20+'[1]AGI SİGORTA'!G20+'[1]BEY'!G20+'[1]NORTHPRİME'!G20+'[1]KIBRIS İKTİSAT'!G20+'[1]GÜNEŞ'!G20+'[1]COMMERCIAL'!G20+'[1]ŞEKER'!G20+'[1]AVEON'!G20+'[1]GROUPAMA'!G20+'[1]ZİRVE'!G20+'[1]AKFİNANS'!G20+'[1]MAPFREE'!G20+'[1]DAĞLI'!G20+'[1]CREDİTWEST'!G20+'[1]GÜVEN'!G20+'[1]LİMASOL'!G20+'[1]ANADOLU'!G20+'[1]AXA'!G20+'[1]TÜRK '!G20+'[1]KIBRIS'!G20+'[1]ASCAN'!G20+'[1]SEGURE'!G20</f>
        <v>4882476.05</v>
      </c>
      <c r="H20" s="11">
        <f>'[1]UNİVERSAL'!G20+'[1]TOWER'!G20+'[1]KIBRIS KAPİTAL INS.LTD.'!G20+'[1]GOLD'!G20+'[1]ZURİCH'!G20+'[1]AGI SİGORTA'!G20+'[1]BEY'!G20+'[1]NORTHPRİME'!G20+'[1]KIBRIS İKTİSAT'!G20+'[1]GÜNEŞ'!G20+'[1]COMMERCIAL'!G20+'[1]ŞEKER'!G20+'[1]AVEON'!G20+'[1]GROUPAMA'!G20+'[1]ZİRVE'!G20+'[1]AKFİNANS'!G20+'[1]MAPFREE'!G20+'[1]DAĞLI'!G20+'[1]CREDİTWEST'!G20+'[1]GÜVEN'!G20+'[1]LİMASOL'!G20+'[1]ANADOLU'!G20+'[1]AXA'!G20+'[1]TÜRK '!G20+'[1]KIBRIS'!G20+'[1]ASCAN'!G20+'[1]SEGURE'!G20</f>
        <v>4882476.05</v>
      </c>
      <c r="I20" s="10">
        <f t="shared" si="0"/>
        <v>0</v>
      </c>
      <c r="J20" s="12"/>
      <c r="K20" s="6"/>
      <c r="L20" s="6"/>
      <c r="M20" s="6"/>
      <c r="N20" s="7"/>
      <c r="O20" s="11">
        <f>'[1]UNİVERSAL'!L20+'[1]TOWER'!L20+'[1]KIBRIS KAPİTAL INS.LTD.'!L20+'[1]GOLD'!L20+'[1]ZURİCH'!L20+'[1]AGI SİGORTA'!L20+'[1]BEY'!L20+'[1]NORTHPRİME'!L20+'[1]KIBRIS İKTİSAT'!L20+'[1]GÜNEŞ'!L20+'[1]COMMERCIAL'!L20+'[1]ŞEKER'!L20+'[1]AVEON'!L20+'[1]GROUPAMA'!L20+'[1]ZİRVE'!L20+'[1]AKFİNANS'!L20+'[1]MAPFREE'!L20+'[1]DAĞLI'!L20+'[1]CREDİTWEST'!L20+'[1]GÜVEN'!L20+'[1]LİMASOL'!L20+'[1]ANADOLU'!L20+'[1]AXA'!L20+'[1]TÜRK '!L20+'[1]KIBRIS'!L20+'[1]ASCAN'!L20+'[1]SEGURE'!L20</f>
        <v>0</v>
      </c>
      <c r="P20" s="14">
        <f t="shared" si="1"/>
        <v>0</v>
      </c>
    </row>
    <row r="21" spans="1:16" ht="15">
      <c r="A21" s="8"/>
      <c r="B21" s="2"/>
      <c r="C21" s="15"/>
      <c r="D21" s="15"/>
      <c r="E21" s="15"/>
      <c r="F21" s="2"/>
      <c r="G21" s="3"/>
      <c r="H21" s="11"/>
      <c r="I21" s="10">
        <f t="shared" si="0"/>
        <v>0</v>
      </c>
      <c r="J21" s="12" t="s">
        <v>45</v>
      </c>
      <c r="K21" s="13" t="s">
        <v>46</v>
      </c>
      <c r="L21" s="13"/>
      <c r="M21" s="6"/>
      <c r="N21" s="10">
        <f>(N23+N25+N26+N27+N28+N29+N30)-(N24+N31)</f>
        <v>103643319.58</v>
      </c>
      <c r="O21" s="11">
        <f>'[1]UNİVERSAL'!L21+'[1]TOWER'!L21+'[1]KIBRIS KAPİTAL INS.LTD.'!L21+'[1]GOLD'!L21+'[1]ZURİCH'!L21+'[1]AGI SİGORTA'!L21+'[1]BEY'!L21+'[1]NORTHPRİME'!L21+'[1]KIBRIS İKTİSAT'!L21+'[1]GÜNEŞ'!L21+'[1]COMMERCIAL'!L21+'[1]ŞEKER'!L21+'[1]AVEON'!L21+'[1]GROUPAMA'!L21+'[1]ZİRVE'!L21+'[1]AKFİNANS'!L21+'[1]MAPFREE'!L21+'[1]DAĞLI'!L21+'[1]CREDİTWEST'!L21+'[1]GÜVEN'!L21+'[1]LİMASOL'!L21+'[1]ANADOLU'!L21+'[1]AXA'!L21+'[1]TÜRK '!L21+'[1]KIBRIS'!L21+'[1]ASCAN'!L21+'[1]SEGURE'!L21</f>
        <v>103643319.58</v>
      </c>
      <c r="P21" s="14">
        <f t="shared" si="1"/>
        <v>0</v>
      </c>
    </row>
    <row r="22" spans="1:16" ht="15">
      <c r="A22" s="8" t="s">
        <v>45</v>
      </c>
      <c r="B22" s="9" t="s">
        <v>47</v>
      </c>
      <c r="C22" s="9"/>
      <c r="D22" s="9"/>
      <c r="E22" s="9"/>
      <c r="F22" s="2"/>
      <c r="G22" s="10">
        <f>G23-G24</f>
        <v>3723477.82</v>
      </c>
      <c r="H22" s="11">
        <f>'[1]UNİVERSAL'!G22+'[1]TOWER'!G22+'[1]KIBRIS KAPİTAL INS.LTD.'!G22+'[1]GOLD'!G22+'[1]ZURİCH'!G22+'[1]AGI SİGORTA'!G22+'[1]BEY'!G22+'[1]NORTHPRİME'!G22+'[1]KIBRIS İKTİSAT'!G22+'[1]GÜNEŞ'!G22+'[1]COMMERCIAL'!G22+'[1]ŞEKER'!G22+'[1]AVEON'!G22+'[1]GROUPAMA'!G22+'[1]ZİRVE'!G22+'[1]AKFİNANS'!G22+'[1]MAPFREE'!G22+'[1]DAĞLI'!G22+'[1]CREDİTWEST'!G22+'[1]GÜVEN'!G22+'[1]LİMASOL'!G22+'[1]ANADOLU'!G22+'[1]AXA'!G22+'[1]TÜRK '!G22+'[1]KIBRIS'!G22+'[1]ASCAN'!G22+'[1]SEGURE'!G22</f>
        <v>3723477.8200000003</v>
      </c>
      <c r="I22" s="10">
        <f t="shared" si="0"/>
        <v>0</v>
      </c>
      <c r="J22" s="12"/>
      <c r="K22" s="16" t="s">
        <v>5</v>
      </c>
      <c r="L22" s="6" t="s">
        <v>48</v>
      </c>
      <c r="M22" s="6"/>
      <c r="N22" s="3">
        <f>'[1]UNİVERSAL'!L22+'[1]TOWER'!L22+'[1]KIBRIS KAPİTAL INS.LTD.'!L22+'[1]GOLD'!L22+'[1]ZURİCH'!L22+'[1]AGI SİGORTA'!L22+'[1]BEY'!L22+'[1]NORTHPRİME'!L22+'[1]KIBRIS İKTİSAT'!L22+'[1]GÜNEŞ'!L22+'[1]COMMERCIAL'!L22+'[1]ŞEKER'!L22+'[1]AVEON'!L22+'[1]GROUPAMA'!L22+'[1]ZİRVE'!L22+'[1]AKFİNANS'!L22+'[1]MAPFREE'!L22+'[1]DAĞLI'!L22+'[1]CREDİTWEST'!L22+'[1]GÜVEN'!L22+'[1]LİMASOL'!L22+'[1]ANADOLU'!L22+'[1]AXA'!L22+'[1]TÜRK '!L22+'[1]KIBRIS'!L22+'[1]ASCAN'!L22+'[1]SEGURE'!L22</f>
        <v>98689190</v>
      </c>
      <c r="O22" s="11">
        <f>'[1]UNİVERSAL'!L22+'[1]TOWER'!L22+'[1]KIBRIS KAPİTAL INS.LTD.'!L22+'[1]GOLD'!L22+'[1]ZURİCH'!L22+'[1]AGI SİGORTA'!L22+'[1]BEY'!L22+'[1]NORTHPRİME'!L22+'[1]KIBRIS İKTİSAT'!L22+'[1]GÜNEŞ'!L22+'[1]COMMERCIAL'!L22+'[1]ŞEKER'!L22+'[1]AVEON'!L22+'[1]GROUPAMA'!L22+'[1]ZİRVE'!L22+'[1]AKFİNANS'!L22+'[1]MAPFREE'!L22+'[1]DAĞLI'!L22+'[1]CREDİTWEST'!L22+'[1]GÜVEN'!L22+'[1]LİMASOL'!L22+'[1]ANADOLU'!L22+'[1]AXA'!L22+'[1]TÜRK '!L22+'[1]KIBRIS'!L22+'[1]ASCAN'!L22+'[1]SEGURE'!L22</f>
        <v>98689190</v>
      </c>
      <c r="P22" s="14">
        <f t="shared" si="1"/>
        <v>0</v>
      </c>
    </row>
    <row r="23" spans="1:16" ht="15">
      <c r="A23" s="8"/>
      <c r="B23" s="2" t="s">
        <v>5</v>
      </c>
      <c r="C23" s="15" t="s">
        <v>49</v>
      </c>
      <c r="D23" s="15"/>
      <c r="E23" s="15"/>
      <c r="F23" s="2"/>
      <c r="G23" s="3">
        <f>'[1]UNİVERSAL'!G23+'[1]TOWER'!G23+'[1]KIBRIS KAPİTAL INS.LTD.'!G23+'[1]GOLD'!G23+'[1]ZURİCH'!G23+'[1]AGI SİGORTA'!G23+'[1]BEY'!G23+'[1]NORTHPRİME'!G23+'[1]KIBRIS İKTİSAT'!G23+'[1]GÜNEŞ'!G23+'[1]COMMERCIAL'!G23+'[1]ŞEKER'!G23+'[1]AVEON'!G23+'[1]GROUPAMA'!G23+'[1]ZİRVE'!G23+'[1]AKFİNANS'!G23+'[1]MAPFREE'!G23+'[1]DAĞLI'!G23+'[1]CREDİTWEST'!G23+'[1]GÜVEN'!G23+'[1]LİMASOL'!G23+'[1]ANADOLU'!G23+'[1]AXA'!G23+'[1]TÜRK '!G23+'[1]KIBRIS'!G23+'[1]ASCAN'!G23+'[1]SEGURE'!G23</f>
        <v>6414070.75</v>
      </c>
      <c r="H23" s="11">
        <f>'[1]UNİVERSAL'!G23+'[1]TOWER'!G23+'[1]KIBRIS KAPİTAL INS.LTD.'!G23+'[1]GOLD'!G23+'[1]ZURİCH'!G23+'[1]AGI SİGORTA'!G23+'[1]BEY'!G23+'[1]NORTHPRİME'!G23+'[1]KIBRIS İKTİSAT'!G23+'[1]GÜNEŞ'!G23+'[1]COMMERCIAL'!G23+'[1]ŞEKER'!G23+'[1]AVEON'!G23+'[1]GROUPAMA'!G23+'[1]ZİRVE'!G23+'[1]AKFİNANS'!G23+'[1]MAPFREE'!G23+'[1]DAĞLI'!G23+'[1]CREDİTWEST'!G23+'[1]GÜVEN'!G23+'[1]LİMASOL'!G23+'[1]ANADOLU'!G23+'[1]AXA'!G23+'[1]TÜRK '!G23+'[1]KIBRIS'!G23+'[1]ASCAN'!G23+'[1]SEGURE'!G23</f>
        <v>6414070.75</v>
      </c>
      <c r="I23" s="10">
        <f t="shared" si="0"/>
        <v>0</v>
      </c>
      <c r="J23" s="12"/>
      <c r="K23" s="16"/>
      <c r="L23" s="6" t="s">
        <v>50</v>
      </c>
      <c r="M23" s="6"/>
      <c r="N23" s="3">
        <f>'[1]UNİVERSAL'!L23+'[1]TOWER'!L23+'[1]KIBRIS KAPİTAL INS.LTD.'!L23+'[1]GOLD'!L23+'[1]ZURİCH'!L23+'[1]AGI SİGORTA'!L23+'[1]BEY'!L23+'[1]NORTHPRİME'!L23+'[1]KIBRIS İKTİSAT'!L23+'[1]GÜNEŞ'!L23+'[1]COMMERCIAL'!L23+'[1]ŞEKER'!L23+'[1]AVEON'!L23+'[1]GROUPAMA'!L23+'[1]ZİRVE'!L23+'[1]AKFİNANS'!L23+'[1]MAPFREE'!L23+'[1]DAĞLI'!L23+'[1]CREDİTWEST'!L23+'[1]GÜVEN'!L23+'[1]LİMASOL'!L23+'[1]ANADOLU'!L23+'[1]AXA'!L23+'[1]TÜRK '!L23+'[1]KIBRIS'!L23+'[1]ASCAN'!L23+'[1]SEGURE'!L23</f>
        <v>90832550</v>
      </c>
      <c r="O23" s="11">
        <f>'[1]UNİVERSAL'!L23+'[1]TOWER'!L23+'[1]KIBRIS KAPİTAL INS.LTD.'!L23+'[1]GOLD'!L23+'[1]ZURİCH'!L23+'[1]AGI SİGORTA'!L23+'[1]BEY'!L23+'[1]NORTHPRİME'!L23+'[1]KIBRIS İKTİSAT'!L23+'[1]GÜNEŞ'!L23+'[1]COMMERCIAL'!L23+'[1]ŞEKER'!L23+'[1]AVEON'!L23+'[1]GROUPAMA'!L23+'[1]ZİRVE'!L23+'[1]AKFİNANS'!L23+'[1]MAPFREE'!L23+'[1]DAĞLI'!L23+'[1]CREDİTWEST'!L23+'[1]GÜVEN'!L23+'[1]LİMASOL'!L23+'[1]ANADOLU'!L23+'[1]AXA'!L23+'[1]TÜRK '!L23+'[1]KIBRIS'!L23+'[1]ASCAN'!L23+'[1]SEGURE'!L23</f>
        <v>90832550</v>
      </c>
      <c r="P23" s="14">
        <f t="shared" si="1"/>
        <v>0</v>
      </c>
    </row>
    <row r="24" spans="1:16" ht="15">
      <c r="A24" s="8"/>
      <c r="B24" s="2"/>
      <c r="C24" s="15" t="s">
        <v>51</v>
      </c>
      <c r="D24" s="15"/>
      <c r="E24" s="15"/>
      <c r="F24" s="2" t="s">
        <v>28</v>
      </c>
      <c r="G24" s="3">
        <f>'[1]UNİVERSAL'!G24+'[1]TOWER'!G24+'[1]KIBRIS KAPİTAL INS.LTD.'!G24+'[1]GOLD'!G24+'[1]ZURİCH'!G24+'[1]AGI SİGORTA'!G24+'[1]BEY'!G24+'[1]NORTHPRİME'!G24+'[1]KIBRIS İKTİSAT'!G24+'[1]GÜNEŞ'!G24+'[1]COMMERCIAL'!G24+'[1]ŞEKER'!G24+'[1]AVEON'!G24+'[1]GROUPAMA'!G24+'[1]ZİRVE'!G24+'[1]AKFİNANS'!G24+'[1]MAPFREE'!G24+'[1]DAĞLI'!G24+'[1]CREDİTWEST'!G24+'[1]GÜVEN'!G24+'[1]LİMASOL'!G24+'[1]ANADOLU'!G24+'[1]AXA'!G24+'[1]TÜRK '!G24+'[1]KIBRIS'!G24+'[1]ASCAN'!G24+'[1]SEGURE'!G24</f>
        <v>2690592.93</v>
      </c>
      <c r="H24" s="11">
        <f>'[1]UNİVERSAL'!G24+'[1]TOWER'!G24+'[1]KIBRIS KAPİTAL INS.LTD.'!G24+'[1]GOLD'!G24+'[1]ZURİCH'!G24+'[1]AGI SİGORTA'!G24+'[1]BEY'!G24+'[1]NORTHPRİME'!G24+'[1]KIBRIS İKTİSAT'!G24+'[1]GÜNEŞ'!G24+'[1]COMMERCIAL'!G24+'[1]ŞEKER'!G24+'[1]AVEON'!G24+'[1]GROUPAMA'!G24+'[1]ZİRVE'!G24+'[1]AKFİNANS'!G24+'[1]MAPFREE'!G24+'[1]DAĞLI'!G24+'[1]CREDİTWEST'!G24+'[1]GÜVEN'!G24+'[1]LİMASOL'!G24+'[1]ANADOLU'!G24+'[1]AXA'!G24+'[1]TÜRK '!G24+'[1]KIBRIS'!G24+'[1]ASCAN'!G24+'[1]SEGURE'!G24</f>
        <v>2690592.93</v>
      </c>
      <c r="I24" s="10">
        <f t="shared" si="0"/>
        <v>0</v>
      </c>
      <c r="J24" s="12"/>
      <c r="K24" s="16"/>
      <c r="L24" s="6" t="s">
        <v>52</v>
      </c>
      <c r="M24" s="2" t="s">
        <v>28</v>
      </c>
      <c r="N24" s="20">
        <f>N23-N22</f>
        <v>-7856640</v>
      </c>
      <c r="O24" s="11">
        <f>'[1]UNİVERSAL'!L24+'[1]TOWER'!L24+'[1]KIBRIS KAPİTAL INS.LTD.'!L24+'[1]GOLD'!L24+'[1]ZURİCH'!L24+'[1]AGI SİGORTA'!L24+'[1]BEY'!L24+'[1]NORTHPRİME'!L24+'[1]KIBRIS İKTİSAT'!L24+'[1]GÜNEŞ'!L24+'[1]COMMERCIAL'!L24+'[1]ŞEKER'!L24+'[1]AVEON'!L24+'[1]GROUPAMA'!L24+'[1]ZİRVE'!L24+'[1]AKFİNANS'!L24+'[1]MAPFREE'!L24+'[1]DAĞLI'!L24+'[1]CREDİTWEST'!L24+'[1]GÜVEN'!L24+'[1]LİMASOL'!L24+'[1]ANADOLU'!L24+'[1]AXA'!L24+'[1]TÜRK '!L24+'[1]KIBRIS'!L24+'[1]ASCAN'!L24+'[1]SEGURE'!L24</f>
        <v>-7856640</v>
      </c>
      <c r="P24" s="14">
        <f t="shared" si="1"/>
        <v>0</v>
      </c>
    </row>
    <row r="25" spans="1:16" ht="15">
      <c r="A25" s="8"/>
      <c r="B25" s="2"/>
      <c r="C25" s="15"/>
      <c r="D25" s="15"/>
      <c r="E25" s="15"/>
      <c r="F25" s="2"/>
      <c r="G25" s="3"/>
      <c r="H25" s="11">
        <f>'[1]UNİVERSAL'!G25+'[1]TOWER'!G25+'[1]KIBRIS KAPİTAL INS.LTD.'!G25+'[1]GOLD'!G25+'[1]ZURİCH'!G25+'[1]AGI SİGORTA'!G25+'[1]BEY'!G25+'[1]NORTHPRİME'!G25+'[1]KIBRIS İKTİSAT'!G25+'[1]GÜNEŞ'!G25+'[1]COMMERCIAL'!G25+'[1]ŞEKER'!G25+'[1]AVEON'!G25+'[1]GROUPAMA'!G25+'[1]ZİRVE'!G25+'[1]AKFİNANS'!G25+'[1]MAPFREE'!G25+'[1]DAĞLI'!G25+'[1]CREDİTWEST'!G25+'[1]GÜVEN'!G25+'[1]LİMASOL'!G25+'[1]ANADOLU'!G25+'[1]AXA'!G25+'[1]TÜRK '!G25+'[1]KIBRIS'!G25+'[1]ASCAN'!G25+'[1]SEGURE'!G25</f>
        <v>0</v>
      </c>
      <c r="I25" s="10">
        <f t="shared" si="0"/>
        <v>0</v>
      </c>
      <c r="J25" s="12"/>
      <c r="K25" s="16" t="s">
        <v>8</v>
      </c>
      <c r="L25" s="6" t="s">
        <v>53</v>
      </c>
      <c r="M25" s="6"/>
      <c r="N25" s="3">
        <f>'[1]UNİVERSAL'!L25+'[1]TOWER'!L25+'[1]KIBRIS KAPİTAL INS.LTD.'!L25+'[1]GOLD'!L25+'[1]ZURİCH'!L25+'[1]AGI SİGORTA'!L25+'[1]BEY'!L25+'[1]NORTHPRİME'!L25+'[1]KIBRIS İKTİSAT'!L25+'[1]GÜNEŞ'!L25+'[1]COMMERCIAL'!L25+'[1]ŞEKER'!L25+'[1]AVEON'!L25+'[1]GROUPAMA'!L25+'[1]ZİRVE'!L25+'[1]AKFİNANS'!L25+'[1]MAPFREE'!L25+'[1]DAĞLI'!L25+'[1]CREDİTWEST'!L25+'[1]GÜVEN'!L25+'[1]LİMASOL'!L25+'[1]ANADOLU'!L25+'[1]AXA'!L25+'[1]TÜRK '!L25+'[1]KIBRIS'!L25+'[1]ASCAN'!L25+'[1]SEGURE'!L25</f>
        <v>0</v>
      </c>
      <c r="O25" s="11">
        <f>'[1]UNİVERSAL'!L25+'[1]TOWER'!L25+'[1]KIBRIS KAPİTAL INS.LTD.'!L25+'[1]GOLD'!L25+'[1]ZURİCH'!L25+'[1]AGI SİGORTA'!L25+'[1]BEY'!L25+'[1]NORTHPRİME'!L25+'[1]KIBRIS İKTİSAT'!L25+'[1]GÜNEŞ'!L25+'[1]COMMERCIAL'!L25+'[1]ŞEKER'!L25+'[1]AVEON'!L25+'[1]GROUPAMA'!L25+'[1]ZİRVE'!L25+'[1]AKFİNANS'!L25+'[1]MAPFREE'!L25+'[1]DAĞLI'!L25+'[1]CREDİTWEST'!L25+'[1]GÜVEN'!L25+'[1]LİMASOL'!L25+'[1]ANADOLU'!L25+'[1]AXA'!L25+'[1]TÜRK '!L25+'[1]KIBRIS'!L25+'[1]ASCAN'!L25+'[1]SEGURE'!L25</f>
        <v>0</v>
      </c>
      <c r="P25" s="14">
        <f t="shared" si="1"/>
        <v>0</v>
      </c>
    </row>
    <row r="26" spans="1:16" ht="15">
      <c r="A26" s="8" t="s">
        <v>54</v>
      </c>
      <c r="B26" s="9" t="s">
        <v>55</v>
      </c>
      <c r="C26" s="9"/>
      <c r="D26" s="9"/>
      <c r="E26" s="9"/>
      <c r="F26" s="2"/>
      <c r="G26" s="10">
        <f>G27-(G28+G29)</f>
        <v>700960</v>
      </c>
      <c r="H26" s="11">
        <f>'[1]UNİVERSAL'!G26+'[1]TOWER'!G26+'[1]KIBRIS KAPİTAL INS.LTD.'!G26+'[1]GOLD'!G26+'[1]ZURİCH'!G26+'[1]AGI SİGORTA'!G26+'[1]BEY'!G26+'[1]NORTHPRİME'!G26+'[1]KIBRIS İKTİSAT'!G26+'[1]GÜNEŞ'!G26+'[1]COMMERCIAL'!G26+'[1]ŞEKER'!G26+'[1]AVEON'!G26+'[1]GROUPAMA'!G26+'[1]ZİRVE'!G26+'[1]AKFİNANS'!G26+'[1]MAPFREE'!G26+'[1]DAĞLI'!G26+'[1]CREDİTWEST'!G26+'[1]GÜVEN'!G26+'[1]LİMASOL'!G26+'[1]ANADOLU'!G26+'[1]AXA'!G26+'[1]TÜRK '!G26+'[1]KIBRIS'!G26+'[1]ASCAN'!G26+'[1]SEGURE'!G26</f>
        <v>700960</v>
      </c>
      <c r="I26" s="10">
        <f t="shared" si="0"/>
        <v>0</v>
      </c>
      <c r="J26" s="12"/>
      <c r="K26" s="16" t="s">
        <v>12</v>
      </c>
      <c r="L26" s="6" t="s">
        <v>56</v>
      </c>
      <c r="M26" s="6"/>
      <c r="N26" s="3">
        <f>'[1]UNİVERSAL'!L26+'[1]TOWER'!L26+'[1]KIBRIS KAPİTAL INS.LTD.'!L26+'[1]GOLD'!L26+'[1]ZURİCH'!L26+'[1]AGI SİGORTA'!L26+'[1]BEY'!L26+'[1]NORTHPRİME'!L26+'[1]KIBRIS İKTİSAT'!L26+'[1]GÜNEŞ'!L26+'[1]COMMERCIAL'!L26+'[1]ŞEKER'!L26+'[1]AVEON'!L26+'[1]GROUPAMA'!L26+'[1]ZİRVE'!L26+'[1]AKFİNANS'!L26+'[1]MAPFREE'!L26+'[1]DAĞLI'!L26+'[1]CREDİTWEST'!L26+'[1]GÜVEN'!L26+'[1]LİMASOL'!L26+'[1]ANADOLU'!L26+'[1]AXA'!L26+'[1]TÜRK '!L26+'[1]KIBRIS'!L26+'[1]ASCAN'!L26+'[1]SEGURE'!L26</f>
        <v>0</v>
      </c>
      <c r="O26" s="11">
        <f>'[1]UNİVERSAL'!L26+'[1]TOWER'!L26+'[1]KIBRIS KAPİTAL INS.LTD.'!L26+'[1]GOLD'!L26+'[1]ZURİCH'!L26+'[1]AGI SİGORTA'!L26+'[1]BEY'!L26+'[1]NORTHPRİME'!L26+'[1]KIBRIS İKTİSAT'!L26+'[1]GÜNEŞ'!L26+'[1]COMMERCIAL'!L26+'[1]ŞEKER'!L26+'[1]AVEON'!L26+'[1]GROUPAMA'!L26+'[1]ZİRVE'!L26+'[1]AKFİNANS'!L26+'[1]MAPFREE'!L26+'[1]DAĞLI'!L26+'[1]CREDİTWEST'!L26+'[1]GÜVEN'!L26+'[1]LİMASOL'!L26+'[1]ANADOLU'!L26+'[1]AXA'!L26+'[1]TÜRK '!L26+'[1]KIBRIS'!L26+'[1]ASCAN'!L26+'[1]SEGURE'!L26</f>
        <v>0</v>
      </c>
      <c r="P26" s="14">
        <f t="shared" si="1"/>
        <v>0</v>
      </c>
    </row>
    <row r="27" spans="1:16" ht="15">
      <c r="A27" s="8"/>
      <c r="B27" s="2"/>
      <c r="C27" s="21" t="s">
        <v>57</v>
      </c>
      <c r="D27" s="21"/>
      <c r="E27" s="21"/>
      <c r="F27" s="2"/>
      <c r="G27" s="3">
        <f>'[1]UNİVERSAL'!G27+'[1]TOWER'!G27+'[1]KIBRIS KAPİTAL INS.LTD.'!G27+'[1]GOLD'!G27+'[1]ZURİCH'!G27+'[1]AGI SİGORTA'!G27+'[1]BEY'!G27+'[1]NORTHPRİME'!G27+'[1]KIBRIS İKTİSAT'!G27+'[1]GÜNEŞ'!G27+'[1]COMMERCIAL'!G27+'[1]ŞEKER'!G27+'[1]AVEON'!G27+'[1]GROUPAMA'!G27+'[1]ZİRVE'!G27+'[1]AKFİNANS'!G27+'[1]MAPFREE'!G27+'[1]DAĞLI'!G27+'[1]CREDİTWEST'!G27+'[1]GÜVEN'!G27+'[1]LİMASOL'!G27+'[1]ANADOLU'!G27+'[1]AXA'!G27+'[1]TÜRK '!G27+'[1]KIBRIS'!G27+'[1]ASCAN'!G27+'[1]SEGURE'!G27</f>
        <v>700960</v>
      </c>
      <c r="H27" s="11">
        <f>'[1]UNİVERSAL'!G27+'[1]TOWER'!G27+'[1]KIBRIS KAPİTAL INS.LTD.'!G27+'[1]GOLD'!G27+'[1]ZURİCH'!G27+'[1]AGI SİGORTA'!G27+'[1]BEY'!G27+'[1]NORTHPRİME'!G27+'[1]KIBRIS İKTİSAT'!G27+'[1]GÜNEŞ'!G27+'[1]COMMERCIAL'!G27+'[1]ŞEKER'!G27+'[1]AVEON'!G27+'[1]GROUPAMA'!G27+'[1]ZİRVE'!G27+'[1]AKFİNANS'!G27+'[1]MAPFREE'!G27+'[1]DAĞLI'!G27+'[1]CREDİTWEST'!G27+'[1]GÜVEN'!G27+'[1]LİMASOL'!G27+'[1]ANADOLU'!G27+'[1]AXA'!G27+'[1]TÜRK '!G27+'[1]KIBRIS'!G27+'[1]ASCAN'!G27+'[1]SEGURE'!G27</f>
        <v>700960</v>
      </c>
      <c r="I27" s="10">
        <f t="shared" si="0"/>
        <v>0</v>
      </c>
      <c r="J27" s="12"/>
      <c r="K27" s="16" t="s">
        <v>15</v>
      </c>
      <c r="L27" s="6" t="s">
        <v>58</v>
      </c>
      <c r="M27" s="6"/>
      <c r="N27" s="3">
        <f>'[1]UNİVERSAL'!L27+'[1]TOWER'!L27+'[1]KIBRIS KAPİTAL INS.LTD.'!L27+'[1]GOLD'!L27+'[1]ZURİCH'!L27+'[1]AGI SİGORTA'!L27+'[1]BEY'!L27+'[1]NORTHPRİME'!L27+'[1]KIBRIS İKTİSAT'!L27+'[1]GÜNEŞ'!L27+'[1]COMMERCIAL'!L27+'[1]ŞEKER'!L27+'[1]AVEON'!L27+'[1]GROUPAMA'!L27+'[1]ZİRVE'!L27+'[1]AKFİNANS'!L27+'[1]MAPFREE'!L27+'[1]DAĞLI'!L27+'[1]CREDİTWEST'!L27+'[1]GÜVEN'!L27+'[1]LİMASOL'!L27+'[1]ANADOLU'!L27+'[1]AXA'!L27+'[1]TÜRK '!L27+'[1]KIBRIS'!L27+'[1]ASCAN'!L27+'[1]SEGURE'!L27</f>
        <v>4151644.3099999996</v>
      </c>
      <c r="O27" s="11">
        <f>'[1]UNİVERSAL'!L27+'[1]TOWER'!L27+'[1]KIBRIS KAPİTAL INS.LTD.'!L27+'[1]GOLD'!L27+'[1]ZURİCH'!L27+'[1]AGI SİGORTA'!L27+'[1]BEY'!L27+'[1]NORTHPRİME'!L27+'[1]KIBRIS İKTİSAT'!L27+'[1]GÜNEŞ'!L27+'[1]COMMERCIAL'!L27+'[1]ŞEKER'!L27+'[1]AVEON'!L27+'[1]GROUPAMA'!L27+'[1]ZİRVE'!L27+'[1]AKFİNANS'!L27+'[1]MAPFREE'!L27+'[1]DAĞLI'!L27+'[1]CREDİTWEST'!L27+'[1]GÜVEN'!L27+'[1]LİMASOL'!L27+'[1]ANADOLU'!L27+'[1]AXA'!L27+'[1]TÜRK '!L27+'[1]KIBRIS'!L27+'[1]ASCAN'!L27+'[1]SEGURE'!L27</f>
        <v>4151644.3099999996</v>
      </c>
      <c r="P27" s="14">
        <f t="shared" si="1"/>
        <v>0</v>
      </c>
    </row>
    <row r="28" spans="1:16" ht="15">
      <c r="A28" s="8"/>
      <c r="B28" s="2"/>
      <c r="C28" s="21" t="s">
        <v>59</v>
      </c>
      <c r="D28" s="21"/>
      <c r="E28" s="21"/>
      <c r="F28" s="2" t="s">
        <v>28</v>
      </c>
      <c r="G28" s="3">
        <f>'[1]UNİVERSAL'!G28+'[1]TOWER'!G28+'[1]KIBRIS KAPİTAL INS.LTD.'!G28+'[1]GOLD'!G28+'[1]ZURİCH'!G28+'[1]AGI SİGORTA'!G28+'[1]BEY'!G28+'[1]NORTHPRİME'!G28+'[1]KIBRIS İKTİSAT'!G28+'[1]GÜNEŞ'!G28+'[1]COMMERCIAL'!G28+'[1]ŞEKER'!G28+'[1]AVEON'!G28+'[1]GROUPAMA'!G28+'[1]ZİRVE'!G28+'[1]AKFİNANS'!G28+'[1]MAPFREE'!G28+'[1]DAĞLI'!G28+'[1]CREDİTWEST'!G28+'[1]GÜVEN'!G28+'[1]LİMASOL'!G28+'[1]ANADOLU'!G28+'[1]AXA'!G28+'[1]TÜRK '!G28+'[1]KIBRIS'!G28+'[1]ASCAN'!G28+'[1]SEGURE'!G28</f>
        <v>0</v>
      </c>
      <c r="H28" s="11">
        <f>'[1]UNİVERSAL'!G28+'[1]TOWER'!G28+'[1]KIBRIS KAPİTAL INS.LTD.'!G28+'[1]GOLD'!G28+'[1]ZURİCH'!G28+'[1]AGI SİGORTA'!G28+'[1]BEY'!G28+'[1]NORTHPRİME'!G28+'[1]KIBRIS İKTİSAT'!G28+'[1]GÜNEŞ'!G28+'[1]COMMERCIAL'!G28+'[1]ŞEKER'!G28+'[1]AVEON'!G28+'[1]GROUPAMA'!G28+'[1]ZİRVE'!G28+'[1]AKFİNANS'!G28+'[1]MAPFREE'!G28+'[1]DAĞLI'!G28+'[1]CREDİTWEST'!G28+'[1]GÜVEN'!G28+'[1]LİMASOL'!G28+'[1]ANADOLU'!G28+'[1]AXA'!G28+'[1]TÜRK '!G28+'[1]KIBRIS'!G28+'[1]ASCAN'!G28+'[1]SEGURE'!G28</f>
        <v>0</v>
      </c>
      <c r="I28" s="10">
        <f t="shared" si="0"/>
        <v>0</v>
      </c>
      <c r="J28" s="12"/>
      <c r="K28" s="16" t="s">
        <v>18</v>
      </c>
      <c r="L28" s="6" t="s">
        <v>60</v>
      </c>
      <c r="M28" s="6"/>
      <c r="N28" s="3">
        <f>'[1]UNİVERSAL'!L28+'[1]TOWER'!L28+'[1]KIBRIS KAPİTAL INS.LTD.'!L28+'[1]GOLD'!L28+'[1]ZURİCH'!L28+'[1]AGI SİGORTA'!L28+'[1]BEY'!L28+'[1]NORTHPRİME'!L28+'[1]KIBRIS İKTİSAT'!L28+'[1]GÜNEŞ'!L28+'[1]COMMERCIAL'!L28+'[1]ŞEKER'!L28+'[1]AVEON'!L28+'[1]GROUPAMA'!L28+'[1]ZİRVE'!L28+'[1]AKFİNANS'!L28+'[1]MAPFREE'!L28+'[1]DAĞLI'!L28+'[1]CREDİTWEST'!L28+'[1]GÜVEN'!L28+'[1]LİMASOL'!L28+'[1]ANADOLU'!L28+'[1]AXA'!L28+'[1]TÜRK '!L28+'[1]KIBRIS'!L28+'[1]ASCAN'!L28+'[1]SEGURE'!L28</f>
        <v>0</v>
      </c>
      <c r="O28" s="11">
        <f>'[1]UNİVERSAL'!L28+'[1]TOWER'!L28+'[1]KIBRIS KAPİTAL INS.LTD.'!L28+'[1]GOLD'!L28+'[1]ZURİCH'!L28+'[1]AGI SİGORTA'!L28+'[1]BEY'!L28+'[1]NORTHPRİME'!L28+'[1]KIBRIS İKTİSAT'!L28+'[1]GÜNEŞ'!L28+'[1]COMMERCIAL'!L28+'[1]ŞEKER'!L28+'[1]AVEON'!L28+'[1]GROUPAMA'!L28+'[1]ZİRVE'!L28+'[1]AKFİNANS'!L28+'[1]MAPFREE'!L28+'[1]DAĞLI'!L28+'[1]CREDİTWEST'!L28+'[1]GÜVEN'!L28+'[1]LİMASOL'!L28+'[1]ANADOLU'!L28+'[1]AXA'!L28+'[1]TÜRK '!L28+'[1]KIBRIS'!L28+'[1]ASCAN'!L28+'[1]SEGURE'!L28</f>
        <v>0</v>
      </c>
      <c r="P28" s="14">
        <f t="shared" si="1"/>
        <v>0</v>
      </c>
    </row>
    <row r="29" spans="1:16" ht="15">
      <c r="A29" s="8"/>
      <c r="B29" s="2"/>
      <c r="C29" s="21" t="s">
        <v>61</v>
      </c>
      <c r="D29" s="21"/>
      <c r="E29" s="21"/>
      <c r="F29" s="2" t="s">
        <v>28</v>
      </c>
      <c r="G29" s="3">
        <f>'[1]UNİVERSAL'!G29+'[1]TOWER'!G29+'[1]KIBRIS KAPİTAL INS.LTD.'!G29+'[1]GOLD'!G29+'[1]ZURİCH'!G29+'[1]AGI SİGORTA'!G29+'[1]BEY'!G29+'[1]NORTHPRİME'!G29+'[1]KIBRIS İKTİSAT'!G29+'[1]GÜNEŞ'!G29+'[1]COMMERCIAL'!G29+'[1]ŞEKER'!G29+'[1]AVEON'!G29+'[1]GROUPAMA'!G29+'[1]ZİRVE'!G29+'[1]AKFİNANS'!G29+'[1]MAPFREE'!G29+'[1]DAĞLI'!G29+'[1]CREDİTWEST'!G29+'[1]GÜVEN'!G29+'[1]LİMASOL'!G29+'[1]ANADOLU'!G29+'[1]AXA'!G29+'[1]TÜRK '!G29+'[1]KIBRIS'!G29+'[1]ASCAN'!G29+'[1]SEGURE'!G29</f>
        <v>0</v>
      </c>
      <c r="H29" s="11">
        <f>'[1]UNİVERSAL'!G29+'[1]TOWER'!G29+'[1]KIBRIS KAPİTAL INS.LTD.'!G29+'[1]GOLD'!G29+'[1]ZURİCH'!G29+'[1]AGI SİGORTA'!G29+'[1]BEY'!G29+'[1]NORTHPRİME'!G29+'[1]KIBRIS İKTİSAT'!G29+'[1]GÜNEŞ'!G29+'[1]COMMERCIAL'!G29+'[1]ŞEKER'!G29+'[1]AVEON'!G29+'[1]GROUPAMA'!G29+'[1]ZİRVE'!G29+'[1]AKFİNANS'!G29+'[1]MAPFREE'!G29+'[1]DAĞLI'!G29+'[1]CREDİTWEST'!G29+'[1]GÜVEN'!G29+'[1]LİMASOL'!G29+'[1]ANADOLU'!G29+'[1]AXA'!G29+'[1]TÜRK '!G29+'[1]KIBRIS'!G29+'[1]ASCAN'!G29+'[1]SEGURE'!G29</f>
        <v>0</v>
      </c>
      <c r="I29" s="10">
        <f t="shared" si="0"/>
        <v>0</v>
      </c>
      <c r="J29" s="12"/>
      <c r="K29" s="16" t="s">
        <v>62</v>
      </c>
      <c r="L29" s="6" t="s">
        <v>63</v>
      </c>
      <c r="M29" s="6"/>
      <c r="N29" s="3">
        <f>'[1]UNİVERSAL'!L29+'[1]TOWER'!L29+'[1]KIBRIS KAPİTAL INS.LTD.'!L29+'[1]GOLD'!L29+'[1]ZURİCH'!L29+'[1]AGI SİGORTA'!L29+'[1]BEY'!L29+'[1]NORTHPRİME'!L29+'[1]KIBRIS İKTİSAT'!L29+'[1]GÜNEŞ'!L29+'[1]COMMERCIAL'!L29+'[1]ŞEKER'!L29+'[1]AVEON'!L29+'[1]GROUPAMA'!L29+'[1]ZİRVE'!L29+'[1]AKFİNANS'!L29+'[1]MAPFREE'!L29+'[1]DAĞLI'!L29+'[1]CREDİTWEST'!L29+'[1]GÜVEN'!L29+'[1]LİMASOL'!L29+'[1]ANADOLU'!L29+'[1]AXA'!L29+'[1]TÜRK '!L29+'[1]KIBRIS'!L29+'[1]ASCAN'!L29+'[1]SEGURE'!L29</f>
        <v>2341581.46</v>
      </c>
      <c r="O29" s="11">
        <f>'[1]UNİVERSAL'!L29+'[1]TOWER'!L29+'[1]KIBRIS KAPİTAL INS.LTD.'!L29+'[1]GOLD'!L29+'[1]ZURİCH'!L29+'[1]AGI SİGORTA'!L29+'[1]BEY'!L29+'[1]NORTHPRİME'!L29+'[1]KIBRIS İKTİSAT'!L29+'[1]GÜNEŞ'!L29+'[1]COMMERCIAL'!L29+'[1]ŞEKER'!L29+'[1]AVEON'!L29+'[1]GROUPAMA'!L29+'[1]ZİRVE'!L29+'[1]AKFİNANS'!L29+'[1]MAPFREE'!L29+'[1]DAĞLI'!L29+'[1]CREDİTWEST'!L29+'[1]GÜVEN'!L29+'[1]LİMASOL'!L29+'[1]ANADOLU'!L29+'[1]AXA'!L29+'[1]TÜRK '!L29+'[1]KIBRIS'!L29+'[1]ASCAN'!L29+'[1]SEGURE'!L29</f>
        <v>2341581.46</v>
      </c>
      <c r="P29" s="14">
        <f t="shared" si="1"/>
        <v>0</v>
      </c>
    </row>
    <row r="30" spans="1:16" ht="15">
      <c r="A30" s="8"/>
      <c r="B30" s="2"/>
      <c r="C30" s="21"/>
      <c r="D30" s="21"/>
      <c r="E30" s="21"/>
      <c r="F30" s="2"/>
      <c r="G30" s="3"/>
      <c r="H30" s="11">
        <f>'[1]UNİVERSAL'!G30+'[1]TOWER'!G30+'[1]KIBRIS KAPİTAL INS.LTD.'!G30+'[1]GOLD'!G30+'[1]ZURİCH'!G30+'[1]AGI SİGORTA'!G30+'[1]BEY'!G30+'[1]NORTHPRİME'!G30+'[1]KIBRIS İKTİSAT'!G30+'[1]GÜNEŞ'!G30+'[1]COMMERCIAL'!G30+'[1]ŞEKER'!G30+'[1]AVEON'!G30+'[1]GROUPAMA'!G30+'[1]ZİRVE'!G30+'[1]AKFİNANS'!G30+'[1]MAPFREE'!G30+'[1]DAĞLI'!G30+'[1]CREDİTWEST'!G30+'[1]GÜVEN'!G30+'[1]LİMASOL'!G30+'[1]ANADOLU'!G30+'[1]AXA'!G30+'[1]TÜRK '!G30+'[1]KIBRIS'!G30+'[1]ASCAN'!G30+'[1]SEGURE'!G30</f>
        <v>0</v>
      </c>
      <c r="I30" s="10">
        <f t="shared" si="0"/>
        <v>0</v>
      </c>
      <c r="J30" s="12"/>
      <c r="K30" s="16" t="s">
        <v>64</v>
      </c>
      <c r="L30" s="6" t="s">
        <v>65</v>
      </c>
      <c r="M30" s="6"/>
      <c r="N30" s="3">
        <f>'[1]UNİVERSAL'!L30+'[1]TOWER'!L30+'[1]KIBRIS KAPİTAL INS.LTD.'!L30+'[1]GOLD'!L30+'[1]ZURİCH'!L30+'[1]AGI SİGORTA'!L30+'[1]BEY'!L30+'[1]NORTHPRİME'!L30+'[1]KIBRIS İKTİSAT'!L30+'[1]GÜNEŞ'!L30+'[1]COMMERCIAL'!L30+'[1]ŞEKER'!L30+'[1]AVEON'!L30+'[1]GROUPAMA'!L30+'[1]ZİRVE'!L30+'[1]AKFİNANS'!L30+'[1]MAPFREE'!L30+'[1]DAĞLI'!L30+'[1]CREDİTWEST'!L30+'[1]GÜVEN'!L30+'[1]LİMASOL'!L30+'[1]ANADOLU'!L30+'[1]AXA'!L30+'[1]TÜRK '!L30+'[1]KIBRIS'!L30+'[1]ASCAN'!L30+'[1]SEGURE'!L30</f>
        <v>0</v>
      </c>
      <c r="O30" s="11">
        <f>'[1]UNİVERSAL'!L30+'[1]TOWER'!L30+'[1]KIBRIS KAPİTAL INS.LTD.'!L30+'[1]GOLD'!L30+'[1]ZURİCH'!L30+'[1]AGI SİGORTA'!L30+'[1]BEY'!L30+'[1]NORTHPRİME'!L30+'[1]KIBRIS İKTİSAT'!L30+'[1]GÜNEŞ'!L30+'[1]COMMERCIAL'!L30+'[1]ŞEKER'!L30+'[1]AVEON'!L30+'[1]GROUPAMA'!L30+'[1]ZİRVE'!L30+'[1]AKFİNANS'!L30+'[1]MAPFREE'!L30+'[1]DAĞLI'!L30+'[1]CREDİTWEST'!L30+'[1]GÜVEN'!L30+'[1]LİMASOL'!L30+'[1]ANADOLU'!L30+'[1]AXA'!L30+'[1]TÜRK '!L30+'[1]KIBRIS'!L30+'[1]ASCAN'!L30+'[1]SEGURE'!L30</f>
        <v>0</v>
      </c>
      <c r="P30" s="14">
        <f t="shared" si="1"/>
        <v>0</v>
      </c>
    </row>
    <row r="31" spans="1:16" ht="15">
      <c r="A31" s="8" t="s">
        <v>66</v>
      </c>
      <c r="B31" s="9" t="s">
        <v>67</v>
      </c>
      <c r="C31" s="9"/>
      <c r="D31" s="9"/>
      <c r="E31" s="9"/>
      <c r="F31" s="2"/>
      <c r="G31" s="10">
        <f>G35+G32+G38</f>
        <v>13543748.64</v>
      </c>
      <c r="H31" s="11">
        <f>'[1]UNİVERSAL'!G31+'[1]TOWER'!G31+'[1]KIBRIS KAPİTAL INS.LTD.'!G31+'[1]GOLD'!G31+'[1]ZURİCH'!G31+'[1]AGI SİGORTA'!G31+'[1]BEY'!G31+'[1]NORTHPRİME'!G31+'[1]KIBRIS İKTİSAT'!G31+'[1]GÜNEŞ'!G31+'[1]COMMERCIAL'!G31+'[1]ŞEKER'!G31+'[1]AVEON'!G31+'[1]GROUPAMA'!G31+'[1]ZİRVE'!G31+'[1]AKFİNANS'!G31+'[1]MAPFREE'!G31+'[1]DAĞLI'!G31+'[1]CREDİTWEST'!G31+'[1]GÜVEN'!G31+'[1]LİMASOL'!G31+'[1]ANADOLU'!G31+'[1]AXA'!G31+'[1]TÜRK '!G31+'[1]KIBRIS'!G31+'[1]ASCAN'!G31+'[1]SEGURE'!G31</f>
        <v>13543748.64</v>
      </c>
      <c r="I31" s="10">
        <f t="shared" si="0"/>
        <v>0</v>
      </c>
      <c r="J31" s="12"/>
      <c r="K31" s="16" t="s">
        <v>68</v>
      </c>
      <c r="L31" s="6" t="s">
        <v>69</v>
      </c>
      <c r="M31" s="2" t="s">
        <v>28</v>
      </c>
      <c r="N31" s="3">
        <f>'[1]UNİVERSAL'!L31+'[1]TOWER'!L31+'[1]KIBRIS KAPİTAL INS.LTD.'!L31+'[1]GOLD'!L31+'[1]ZURİCH'!L31+'[1]AGI SİGORTA'!L31+'[1]BEY'!L31+'[1]NORTHPRİME'!L31+'[1]KIBRIS İKTİSAT'!L31+'[1]GÜNEŞ'!L31+'[1]COMMERCIAL'!L31+'[1]ŞEKER'!L31+'[1]AVEON'!L31+'[1]GROUPAMA'!L31+'[1]ZİRVE'!L31+'[1]AKFİNANS'!L31+'[1]MAPFREE'!L31+'[1]DAĞLI'!L31+'[1]CREDİTWEST'!L31+'[1]GÜVEN'!L31+'[1]LİMASOL'!L31+'[1]ANADOLU'!L31+'[1]AXA'!L31+'[1]TÜRK '!L31+'[1]KIBRIS'!L31+'[1]ASCAN'!L31+'[1]SEGURE'!L31</f>
        <v>1539096.19</v>
      </c>
      <c r="O31" s="11">
        <f>'[1]UNİVERSAL'!L31+'[1]TOWER'!L31+'[1]KIBRIS KAPİTAL INS.LTD.'!L31+'[1]GOLD'!L31+'[1]ZURİCH'!L31+'[1]AGI SİGORTA'!L31+'[1]BEY'!L31+'[1]NORTHPRİME'!L31+'[1]KIBRIS İKTİSAT'!L31+'[1]GÜNEŞ'!L31+'[1]COMMERCIAL'!L31+'[1]ŞEKER'!L31+'[1]AVEON'!L31+'[1]GROUPAMA'!L31+'[1]ZİRVE'!L31+'[1]AKFİNANS'!L31+'[1]MAPFREE'!L31+'[1]DAĞLI'!L31+'[1]CREDİTWEST'!L31+'[1]GÜVEN'!L31+'[1]LİMASOL'!L31+'[1]ANADOLU'!L31+'[1]AXA'!L31+'[1]TÜRK '!L31+'[1]KIBRIS'!L31+'[1]ASCAN'!L31+'[1]SEGURE'!L31</f>
        <v>1539096.19</v>
      </c>
      <c r="P31" s="14">
        <f t="shared" si="1"/>
        <v>0</v>
      </c>
    </row>
    <row r="32" spans="1:16" ht="15">
      <c r="A32" s="8"/>
      <c r="B32" s="22" t="s">
        <v>5</v>
      </c>
      <c r="C32" s="23" t="s">
        <v>70</v>
      </c>
      <c r="D32" s="21"/>
      <c r="E32" s="21"/>
      <c r="F32" s="2"/>
      <c r="G32" s="10">
        <f>G33-G34</f>
        <v>2628034.7300000004</v>
      </c>
      <c r="H32" s="11">
        <f>'[1]UNİVERSAL'!G32+'[1]TOWER'!G32+'[1]KIBRIS KAPİTAL INS.LTD.'!G32+'[1]GOLD'!G32+'[1]ZURİCH'!G32+'[1]AGI SİGORTA'!G32+'[1]BEY'!G32+'[1]NORTHPRİME'!G32+'[1]KIBRIS İKTİSAT'!G32+'[1]GÜNEŞ'!G32+'[1]COMMERCIAL'!G32+'[1]ŞEKER'!G32+'[1]AVEON'!G32+'[1]GROUPAMA'!G32+'[1]ZİRVE'!G32+'[1]AKFİNANS'!G32+'[1]MAPFREE'!G32+'[1]DAĞLI'!G32+'[1]CREDİTWEST'!G32+'[1]GÜVEN'!G32+'[1]LİMASOL'!G32+'[1]ANADOLU'!G32+'[1]AXA'!G32+'[1]TÜRK '!G32+'[1]KIBRIS'!G32+'[1]ASCAN'!G32+'[1]SEGURE'!G32</f>
        <v>2628034.7299999995</v>
      </c>
      <c r="I32" s="10">
        <f t="shared" si="0"/>
        <v>0</v>
      </c>
      <c r="J32" s="12"/>
      <c r="K32" s="6"/>
      <c r="L32" s="6" t="s">
        <v>71</v>
      </c>
      <c r="M32" s="2" t="s">
        <v>28</v>
      </c>
      <c r="N32" s="3">
        <f>'[1]UNİVERSAL'!L32+'[1]TOWER'!L32+'[1]KIBRIS KAPİTAL INS.LTD.'!L32+'[1]GOLD'!L32+'[1]ZURİCH'!L32+'[1]AGI SİGORTA'!L32+'[1]BEY'!L32+'[1]NORTHPRİME'!L32+'[1]KIBRIS İKTİSAT'!L32+'[1]GÜNEŞ'!L32+'[1]COMMERCIAL'!L32+'[1]ŞEKER'!L32+'[1]AVEON'!L32+'[1]GROUPAMA'!L32+'[1]ZİRVE'!L32+'[1]AKFİNANS'!L32+'[1]MAPFREE'!L32+'[1]DAĞLI'!L32+'[1]CREDİTWEST'!L32+'[1]GÜVEN'!L32+'[1]LİMASOL'!L32+'[1]ANADOLU'!L32+'[1]AXA'!L32+'[1]TÜRK '!L32+'[1]KIBRIS'!L32+'[1]ASCAN'!L32+'[1]SEGURE'!L32</f>
        <v>498196.27</v>
      </c>
      <c r="O32" s="11">
        <f>'[1]UNİVERSAL'!L32+'[1]TOWER'!L32+'[1]KIBRIS KAPİTAL INS.LTD.'!L32+'[1]GOLD'!L32+'[1]ZURİCH'!L32+'[1]AGI SİGORTA'!L32+'[1]BEY'!L32+'[1]NORTHPRİME'!L32+'[1]KIBRIS İKTİSAT'!L32+'[1]GÜNEŞ'!L32+'[1]COMMERCIAL'!L32+'[1]ŞEKER'!L32+'[1]AVEON'!L32+'[1]GROUPAMA'!L32+'[1]ZİRVE'!L32+'[1]AKFİNANS'!L32+'[1]MAPFREE'!L32+'[1]DAĞLI'!L32+'[1]CREDİTWEST'!L32+'[1]GÜVEN'!L32+'[1]LİMASOL'!L32+'[1]ANADOLU'!L32+'[1]AXA'!L32+'[1]TÜRK '!L32+'[1]KIBRIS'!L32+'[1]ASCAN'!L32+'[1]SEGURE'!L32</f>
        <v>498196.27</v>
      </c>
      <c r="P32" s="14">
        <f t="shared" si="1"/>
        <v>0</v>
      </c>
    </row>
    <row r="33" spans="1:16" ht="15">
      <c r="A33" s="17"/>
      <c r="B33" s="2"/>
      <c r="C33" s="23" t="s">
        <v>70</v>
      </c>
      <c r="D33" s="21"/>
      <c r="E33" s="21"/>
      <c r="F33" s="17"/>
      <c r="G33" s="3">
        <f>'[1]UNİVERSAL'!G33+'[1]TOWER'!G33+'[1]KIBRIS KAPİTAL INS.LTD.'!G33+'[1]GOLD'!G33+'[1]ZURİCH'!G33+'[1]AGI SİGORTA'!G33+'[1]BEY'!G33+'[1]NORTHPRİME'!G33+'[1]KIBRIS İKTİSAT'!G33+'[1]GÜNEŞ'!G33+'[1]COMMERCIAL'!G33+'[1]ŞEKER'!G33+'[1]AVEON'!G33+'[1]GROUPAMA'!G33+'[1]ZİRVE'!G33+'[1]AKFİNANS'!G33+'[1]MAPFREE'!G33+'[1]DAĞLI'!G33+'[1]CREDİTWEST'!G33+'[1]GÜVEN'!G33+'[1]LİMASOL'!G33+'[1]ANADOLU'!G33+'[1]AXA'!G33+'[1]TÜRK '!G33+'[1]KIBRIS'!G33+'[1]ASCAN'!G33+'[1]SEGURE'!G33</f>
        <v>8654579.31</v>
      </c>
      <c r="H33" s="11">
        <f>'[1]UNİVERSAL'!G33+'[1]TOWER'!G33+'[1]KIBRIS KAPİTAL INS.LTD.'!G33+'[1]GOLD'!G33+'[1]ZURİCH'!G33+'[1]AGI SİGORTA'!G33+'[1]BEY'!G33+'[1]NORTHPRİME'!G33+'[1]KIBRIS İKTİSAT'!G33+'[1]GÜNEŞ'!G33+'[1]COMMERCIAL'!G33+'[1]ŞEKER'!G33+'[1]AVEON'!G33+'[1]GROUPAMA'!G33+'[1]ZİRVE'!G33+'[1]AKFİNANS'!G33+'[1]MAPFREE'!G33+'[1]DAĞLI'!G33+'[1]CREDİTWEST'!G33+'[1]GÜVEN'!G33+'[1]LİMASOL'!G33+'[1]ANADOLU'!G33+'[1]AXA'!G33+'[1]TÜRK '!G33+'[1]KIBRIS'!G33+'[1]ASCAN'!G33+'[1]SEGURE'!G33</f>
        <v>8654579.31</v>
      </c>
      <c r="I33" s="10">
        <f t="shared" si="0"/>
        <v>0</v>
      </c>
      <c r="J33" s="12"/>
      <c r="K33" s="6"/>
      <c r="L33" s="6" t="s">
        <v>72</v>
      </c>
      <c r="M33" s="2" t="s">
        <v>28</v>
      </c>
      <c r="N33" s="3">
        <f>'[1]UNİVERSAL'!L33+'[1]TOWER'!L33+'[1]KIBRIS KAPİTAL INS.LTD.'!L33+'[1]GOLD'!L33+'[1]ZURİCH'!L33+'[1]AGI SİGORTA'!L33+'[1]BEY'!L33+'[1]NORTHPRİME'!L33+'[1]KIBRIS İKTİSAT'!L33+'[1]GÜNEŞ'!L33+'[1]COMMERCIAL'!L33+'[1]ŞEKER'!L33+'[1]AVEON'!L33+'[1]GROUPAMA'!L33+'[1]ZİRVE'!L33+'[1]AKFİNANS'!L33+'[1]MAPFREE'!L33+'[1]DAĞLI'!L33+'[1]CREDİTWEST'!L33+'[1]GÜVEN'!L33+'[1]LİMASOL'!L33+'[1]ANADOLU'!L33+'[1]AXA'!L33+'[1]TÜRK '!L33+'[1]KIBRIS'!L33+'[1]ASCAN'!L33+'[1]SEGURE'!L33</f>
        <v>1040899.92</v>
      </c>
      <c r="O33" s="11">
        <f>'[1]UNİVERSAL'!L33+'[1]TOWER'!L33+'[1]KIBRIS KAPİTAL INS.LTD.'!L33+'[1]GOLD'!L33+'[1]ZURİCH'!L33+'[1]AGI SİGORTA'!L33+'[1]BEY'!L33+'[1]NORTHPRİME'!L33+'[1]KIBRIS İKTİSAT'!L33+'[1]GÜNEŞ'!L33+'[1]COMMERCIAL'!L33+'[1]ŞEKER'!L33+'[1]AVEON'!L33+'[1]GROUPAMA'!L33+'[1]ZİRVE'!L33+'[1]AKFİNANS'!L33+'[1]MAPFREE'!L33+'[1]DAĞLI'!L33+'[1]CREDİTWEST'!L33+'[1]GÜVEN'!L33+'[1]LİMASOL'!L33+'[1]ANADOLU'!L33+'[1]AXA'!L33+'[1]TÜRK '!L33+'[1]KIBRIS'!L33+'[1]ASCAN'!L33+'[1]SEGURE'!L33</f>
        <v>1040899.92</v>
      </c>
      <c r="P33" s="14">
        <f t="shared" si="1"/>
        <v>0</v>
      </c>
    </row>
    <row r="34" spans="1:16" ht="15">
      <c r="A34" s="6"/>
      <c r="B34" s="16"/>
      <c r="C34" s="23" t="s">
        <v>73</v>
      </c>
      <c r="D34" s="21"/>
      <c r="E34" s="21"/>
      <c r="F34" s="2" t="s">
        <v>28</v>
      </c>
      <c r="G34" s="3">
        <f>'[1]UNİVERSAL'!G34+'[1]TOWER'!G34+'[1]KIBRIS KAPİTAL INS.LTD.'!G34+'[1]GOLD'!G34+'[1]ZURİCH'!G34+'[1]AGI SİGORTA'!G34+'[1]BEY'!G34+'[1]NORTHPRİME'!G34+'[1]KIBRIS İKTİSAT'!G34+'[1]GÜNEŞ'!G34+'[1]COMMERCIAL'!G34+'[1]ŞEKER'!G34+'[1]AVEON'!G34+'[1]GROUPAMA'!G34+'[1]ZİRVE'!G34+'[1]AKFİNANS'!G34+'[1]MAPFREE'!G34+'[1]DAĞLI'!G34+'[1]CREDİTWEST'!G34+'[1]GÜVEN'!G34+'[1]LİMASOL'!G34+'[1]ANADOLU'!G34+'[1]AXA'!G34+'[1]TÜRK '!G34+'[1]KIBRIS'!G34+'[1]ASCAN'!G34+'[1]SEGURE'!G34</f>
        <v>6026544.58</v>
      </c>
      <c r="H34" s="11">
        <f>'[1]UNİVERSAL'!G34+'[1]TOWER'!G34+'[1]KIBRIS KAPİTAL INS.LTD.'!G34+'[1]GOLD'!G34+'[1]ZURİCH'!G34+'[1]AGI SİGORTA'!G34+'[1]BEY'!G34+'[1]NORTHPRİME'!G34+'[1]KIBRIS İKTİSAT'!G34+'[1]GÜNEŞ'!G34+'[1]COMMERCIAL'!G34+'[1]ŞEKER'!G34+'[1]AVEON'!G34+'[1]GROUPAMA'!G34+'[1]ZİRVE'!G34+'[1]AKFİNANS'!G34+'[1]MAPFREE'!G34+'[1]DAĞLI'!G34+'[1]CREDİTWEST'!G34+'[1]GÜVEN'!G34+'[1]LİMASOL'!G34+'[1]ANADOLU'!G34+'[1]AXA'!G34+'[1]TÜRK '!G34+'[1]KIBRIS'!G34+'[1]ASCAN'!G34+'[1]SEGURE'!G34</f>
        <v>6026544.58</v>
      </c>
      <c r="I34" s="10">
        <f t="shared" si="0"/>
        <v>0</v>
      </c>
      <c r="J34" s="12"/>
      <c r="K34" s="24"/>
      <c r="L34" s="24"/>
      <c r="M34" s="6"/>
      <c r="N34" s="7"/>
      <c r="O34" s="11">
        <f>'[1]UNİVERSAL'!L34+'[1]TOWER'!L34+'[1]KIBRIS KAPİTAL INS.LTD.'!L34+'[1]GOLD'!L34+'[1]ZURİCH'!L34+'[1]AGI SİGORTA'!L34+'[1]BEY'!L34+'[1]NORTHPRİME'!L34+'[1]KIBRIS İKTİSAT'!L34+'[1]GÜNEŞ'!L34+'[1]COMMERCIAL'!L34+'[1]ŞEKER'!L34+'[1]AVEON'!L34+'[1]GROUPAMA'!L34+'[1]ZİRVE'!L34+'[1]AKFİNANS'!L34+'[1]MAPFREE'!L34+'[1]DAĞLI'!L34+'[1]CREDİTWEST'!L34+'[1]GÜVEN'!L34+'[1]LİMASOL'!L34+'[1]ANADOLU'!L34+'[1]AXA'!L34+'[1]TÜRK '!L34+'[1]KIBRIS'!L34+'[1]ASCAN'!L34+'[1]SEGURE'!L34</f>
        <v>0</v>
      </c>
      <c r="P34" s="14">
        <f t="shared" si="1"/>
        <v>0</v>
      </c>
    </row>
    <row r="35" spans="1:16" ht="15">
      <c r="A35" s="6"/>
      <c r="B35" s="16" t="s">
        <v>8</v>
      </c>
      <c r="C35" s="23" t="s">
        <v>74</v>
      </c>
      <c r="D35" s="21"/>
      <c r="E35" s="21"/>
      <c r="F35" s="6"/>
      <c r="G35" s="3">
        <f>'[1]UNİVERSAL'!G35+'[1]TOWER'!G35+'[1]KIBRIS KAPİTAL INS.LTD.'!G35+'[1]GOLD'!G35+'[1]ZURİCH'!G35+'[1]AGI SİGORTA'!G35+'[1]BEY'!G35+'[1]NORTHPRİME'!G35+'[1]KIBRIS İKTİSAT'!G35+'[1]GÜNEŞ'!G35+'[1]COMMERCIAL'!G35+'[1]ŞEKER'!G35+'[1]AVEON'!G35+'[1]GROUPAMA'!G35+'[1]ZİRVE'!G35+'[1]AKFİNANS'!G35+'[1]MAPFREE'!G35+'[1]DAĞLI'!G35+'[1]CREDİTWEST'!G35+'[1]GÜVEN'!G35+'[1]LİMASOL'!G35+'[1]ANADOLU'!G35+'[1]AXA'!G35+'[1]TÜRK '!G35+'[1]KIBRIS'!G35+'[1]ASCAN'!G35+'[1]SEGURE'!G35</f>
        <v>10915713.59</v>
      </c>
      <c r="H35" s="11">
        <f>'[1]UNİVERSAL'!G35+'[1]TOWER'!G35+'[1]KIBRIS KAPİTAL INS.LTD.'!G35+'[1]GOLD'!G35+'[1]ZURİCH'!G35+'[1]AGI SİGORTA'!G35+'[1]BEY'!G35+'[1]NORTHPRİME'!G35+'[1]KIBRIS İKTİSAT'!G35+'[1]GÜNEŞ'!G35+'[1]COMMERCIAL'!G35+'[1]ŞEKER'!G35+'[1]AVEON'!G35+'[1]GROUPAMA'!G35+'[1]ZİRVE'!G35+'[1]AKFİNANS'!G35+'[1]MAPFREE'!G35+'[1]DAĞLI'!G35+'[1]CREDİTWEST'!G35+'[1]GÜVEN'!G35+'[1]LİMASOL'!G35+'[1]ANADOLU'!G35+'[1]AXA'!G35+'[1]TÜRK '!G35+'[1]KIBRIS'!G35+'[1]ASCAN'!G35+'[1]SEGURE'!G35</f>
        <v>10915713.59</v>
      </c>
      <c r="I35" s="10">
        <f t="shared" si="0"/>
        <v>0</v>
      </c>
      <c r="J35" s="12" t="s">
        <v>54</v>
      </c>
      <c r="K35" s="13" t="s">
        <v>75</v>
      </c>
      <c r="L35" s="13"/>
      <c r="M35" s="6"/>
      <c r="N35" s="10">
        <f>N36+N37+N38+N39</f>
        <v>22655243.03</v>
      </c>
      <c r="O35" s="11">
        <f>'[1]UNİVERSAL'!L35+'[1]TOWER'!L35+'[1]KIBRIS KAPİTAL INS.LTD.'!L35+'[1]GOLD'!L35+'[1]ZURİCH'!L35+'[1]AGI SİGORTA'!L35+'[1]BEY'!L35+'[1]NORTHPRİME'!L35+'[1]KIBRIS İKTİSAT'!L35+'[1]GÜNEŞ'!L35+'[1]COMMERCIAL'!L35+'[1]ŞEKER'!L35+'[1]AVEON'!L35+'[1]GROUPAMA'!L35+'[1]ZİRVE'!L35+'[1]AKFİNANS'!L35+'[1]MAPFREE'!L35+'[1]DAĞLI'!L35+'[1]CREDİTWEST'!L35+'[1]GÜVEN'!L35+'[1]LİMASOL'!L35+'[1]ANADOLU'!L35+'[1]AXA'!L35+'[1]TÜRK '!L35+'[1]KIBRIS'!L35+'[1]ASCAN'!L35+'[1]SEGURE'!L35</f>
        <v>22655243.03</v>
      </c>
      <c r="P35" s="14">
        <f t="shared" si="1"/>
        <v>0</v>
      </c>
    </row>
    <row r="36" spans="1:16" ht="15">
      <c r="A36" s="6"/>
      <c r="B36" s="16"/>
      <c r="C36" s="23" t="s">
        <v>74</v>
      </c>
      <c r="D36" s="21"/>
      <c r="E36" s="21"/>
      <c r="F36" s="6"/>
      <c r="G36" s="3">
        <f>'[1]UNİVERSAL'!G36+'[1]TOWER'!G36+'[1]KIBRIS KAPİTAL INS.LTD.'!G36+'[1]GOLD'!G36+'[1]ZURİCH'!G36+'[1]AGI SİGORTA'!G36+'[1]BEY'!G36+'[1]NORTHPRİME'!G36+'[1]KIBRIS İKTİSAT'!G36+'[1]GÜNEŞ'!G36+'[1]COMMERCIAL'!G36+'[1]ŞEKER'!G36+'[1]AVEON'!G36+'[1]GROUPAMA'!G36+'[1]ZİRVE'!G36+'[1]AKFİNANS'!G36+'[1]MAPFREE'!G36+'[1]DAĞLI'!G36+'[1]CREDİTWEST'!G36+'[1]GÜVEN'!G36+'[1]LİMASOL'!G36+'[1]ANADOLU'!G36+'[1]AXA'!G36+'[1]TÜRK '!G36+'[1]KIBRIS'!G36+'[1]ASCAN'!G36+'[1]SEGURE'!G36</f>
        <v>13333415.98</v>
      </c>
      <c r="H36" s="11">
        <f>'[1]UNİVERSAL'!G36+'[1]TOWER'!G36+'[1]KIBRIS KAPİTAL INS.LTD.'!G36+'[1]GOLD'!G36+'[1]ZURİCH'!G36+'[1]AGI SİGORTA'!G36+'[1]BEY'!G36+'[1]NORTHPRİME'!G36+'[1]KIBRIS İKTİSAT'!G36+'[1]GÜNEŞ'!G36+'[1]COMMERCIAL'!G36+'[1]ŞEKER'!G36+'[1]AVEON'!G36+'[1]GROUPAMA'!G36+'[1]ZİRVE'!G36+'[1]AKFİNANS'!G36+'[1]MAPFREE'!G36+'[1]DAĞLI'!G36+'[1]CREDİTWEST'!G36+'[1]GÜVEN'!G36+'[1]LİMASOL'!G36+'[1]ANADOLU'!G36+'[1]AXA'!G36+'[1]TÜRK '!G36+'[1]KIBRIS'!G36+'[1]ASCAN'!G36+'[1]SEGURE'!G36</f>
        <v>13333415.98</v>
      </c>
      <c r="I36" s="10">
        <f t="shared" si="0"/>
        <v>0</v>
      </c>
      <c r="J36" s="12"/>
      <c r="K36" s="16" t="s">
        <v>5</v>
      </c>
      <c r="L36" s="6" t="s">
        <v>76</v>
      </c>
      <c r="M36" s="6"/>
      <c r="N36" s="3">
        <f>'[1]UNİVERSAL'!L36+'[1]TOWER'!L36+'[1]KIBRIS KAPİTAL INS.LTD.'!L36+'[1]GOLD'!L36+'[1]ZURİCH'!L36+'[1]AGI SİGORTA'!L36+'[1]BEY'!L36+'[1]NORTHPRİME'!L36+'[1]KIBRIS İKTİSAT'!L36+'[1]GÜNEŞ'!L36+'[1]COMMERCIAL'!L36+'[1]ŞEKER'!L36+'[1]AVEON'!L36+'[1]GROUPAMA'!L36+'[1]ZİRVE'!L36+'[1]AKFİNANS'!L36+'[1]MAPFREE'!L36+'[1]DAĞLI'!L36+'[1]CREDİTWEST'!L36+'[1]GÜVEN'!L36+'[1]LİMASOL'!L36+'[1]ANADOLU'!L36+'[1]AXA'!L36+'[1]TÜRK '!L36+'[1]KIBRIS'!L36+'[1]ASCAN'!L36+'[1]SEGURE'!L36</f>
        <v>18526291.32</v>
      </c>
      <c r="O36" s="11">
        <f>'[1]UNİVERSAL'!L36+'[1]TOWER'!L36+'[1]KIBRIS KAPİTAL INS.LTD.'!L36+'[1]GOLD'!L36+'[1]ZURİCH'!L36+'[1]AGI SİGORTA'!L36+'[1]BEY'!L36+'[1]NORTHPRİME'!L36+'[1]KIBRIS İKTİSAT'!L36+'[1]GÜNEŞ'!L36+'[1]COMMERCIAL'!L36+'[1]ŞEKER'!L36+'[1]AVEON'!L36+'[1]GROUPAMA'!L36+'[1]ZİRVE'!L36+'[1]AKFİNANS'!L36+'[1]MAPFREE'!L36+'[1]DAĞLI'!L36+'[1]CREDİTWEST'!L36+'[1]GÜVEN'!L36+'[1]LİMASOL'!L36+'[1]ANADOLU'!L36+'[1]AXA'!L36+'[1]TÜRK '!L36+'[1]KIBRIS'!L36+'[1]ASCAN'!L36+'[1]SEGURE'!L36</f>
        <v>18526291.32</v>
      </c>
      <c r="P36" s="14">
        <f t="shared" si="1"/>
        <v>0</v>
      </c>
    </row>
    <row r="37" spans="1:16" ht="15">
      <c r="A37" s="6"/>
      <c r="B37" s="16"/>
      <c r="C37" s="23" t="s">
        <v>77</v>
      </c>
      <c r="D37" s="21"/>
      <c r="E37" s="21"/>
      <c r="F37" s="2" t="s">
        <v>28</v>
      </c>
      <c r="G37" s="3">
        <f>'[1]UNİVERSAL'!G37+'[1]TOWER'!G37+'[1]KIBRIS KAPİTAL INS.LTD.'!G37+'[1]GOLD'!G37+'[1]ZURİCH'!G37+'[1]AGI SİGORTA'!G37+'[1]BEY'!G37+'[1]NORTHPRİME'!G37+'[1]KIBRIS İKTİSAT'!G37+'[1]GÜNEŞ'!G37+'[1]COMMERCIAL'!G37+'[1]ŞEKER'!G37+'[1]AVEON'!G37+'[1]GROUPAMA'!G37+'[1]ZİRVE'!G37+'[1]AKFİNANS'!G37+'[1]MAPFREE'!G37+'[1]DAĞLI'!G37+'[1]CREDİTWEST'!G37+'[1]GÜVEN'!G37+'[1]LİMASOL'!G37+'[1]ANADOLU'!G37+'[1]AXA'!G37+'[1]TÜRK '!G37+'[1]KIBRIS'!G37+'[1]ASCAN'!G37+'[1]SEGURE'!G37</f>
        <v>2417702.39</v>
      </c>
      <c r="H37" s="11">
        <f>'[1]UNİVERSAL'!G37+'[1]TOWER'!G37+'[1]KIBRIS KAPİTAL INS.LTD.'!G37+'[1]GOLD'!G37+'[1]ZURİCH'!G37+'[1]AGI SİGORTA'!G37+'[1]BEY'!G37+'[1]NORTHPRİME'!G37+'[1]KIBRIS İKTİSAT'!G37+'[1]GÜNEŞ'!G37+'[1]COMMERCIAL'!G37+'[1]ŞEKER'!G37+'[1]AVEON'!G37+'[1]GROUPAMA'!G37+'[1]ZİRVE'!G37+'[1]AKFİNANS'!G37+'[1]MAPFREE'!G37+'[1]DAĞLI'!G37+'[1]CREDİTWEST'!G37+'[1]GÜVEN'!G37+'[1]LİMASOL'!G37+'[1]ANADOLU'!G37+'[1]AXA'!G37+'[1]TÜRK '!G37+'[1]KIBRIS'!G37+'[1]ASCAN'!G37+'[1]SEGURE'!G37</f>
        <v>2417702.39</v>
      </c>
      <c r="I37" s="10">
        <f t="shared" si="0"/>
        <v>0</v>
      </c>
      <c r="J37" s="12"/>
      <c r="K37" s="6" t="s">
        <v>8</v>
      </c>
      <c r="L37" s="6" t="s">
        <v>78</v>
      </c>
      <c r="M37" s="6"/>
      <c r="N37" s="3">
        <f>'[1]UNİVERSAL'!L37+'[1]TOWER'!L37+'[1]KIBRIS KAPİTAL INS.LTD.'!L37+'[1]GOLD'!L37+'[1]ZURİCH'!L37+'[1]AGI SİGORTA'!L37+'[1]BEY'!L37+'[1]NORTHPRİME'!L37+'[1]KIBRIS İKTİSAT'!L37+'[1]GÜNEŞ'!L37+'[1]COMMERCIAL'!L37+'[1]ŞEKER'!L37+'[1]AVEON'!L37+'[1]GROUPAMA'!L37+'[1]ZİRVE'!L37+'[1]AKFİNANS'!L37+'[1]MAPFREE'!L37+'[1]DAĞLI'!L37+'[1]CREDİTWEST'!L37+'[1]GÜVEN'!L37+'[1]LİMASOL'!L37+'[1]ANADOLU'!L37+'[1]AXA'!L37+'[1]TÜRK '!L37+'[1]KIBRIS'!L37+'[1]ASCAN'!L37+'[1]SEGURE'!L37</f>
        <v>4128951.7099999995</v>
      </c>
      <c r="O37" s="11">
        <f>'[1]UNİVERSAL'!L37+'[1]TOWER'!L37+'[1]KIBRIS KAPİTAL INS.LTD.'!L37+'[1]GOLD'!L37+'[1]ZURİCH'!L37+'[1]AGI SİGORTA'!L37+'[1]BEY'!L37+'[1]NORTHPRİME'!L37+'[1]KIBRIS İKTİSAT'!L37+'[1]GÜNEŞ'!L37+'[1]COMMERCIAL'!L37+'[1]ŞEKER'!L37+'[1]AVEON'!L37+'[1]GROUPAMA'!L37+'[1]ZİRVE'!L37+'[1]AKFİNANS'!L37+'[1]MAPFREE'!L37+'[1]DAĞLI'!L37+'[1]CREDİTWEST'!L37+'[1]GÜVEN'!L37+'[1]LİMASOL'!L37+'[1]ANADOLU'!L37+'[1]AXA'!L37+'[1]TÜRK '!L37+'[1]KIBRIS'!L37+'[1]ASCAN'!L37+'[1]SEGURE'!L37</f>
        <v>4128951.7099999995</v>
      </c>
      <c r="P37" s="14">
        <f t="shared" si="1"/>
        <v>0</v>
      </c>
    </row>
    <row r="38" spans="1:16" ht="15">
      <c r="A38" s="6"/>
      <c r="B38" s="16" t="s">
        <v>12</v>
      </c>
      <c r="C38" s="23" t="s">
        <v>79</v>
      </c>
      <c r="D38" s="21"/>
      <c r="E38" s="21"/>
      <c r="F38" s="6"/>
      <c r="G38" s="10">
        <f>G39-G40</f>
        <v>0.31999999999970896</v>
      </c>
      <c r="H38" s="11">
        <f>'[1]UNİVERSAL'!G38+'[1]TOWER'!G38+'[1]KIBRIS KAPİTAL INS.LTD.'!G38+'[1]GOLD'!G38+'[1]ZURİCH'!G38+'[1]AGI SİGORTA'!G38+'[1]BEY'!G38+'[1]NORTHPRİME'!G38+'[1]KIBRIS İKTİSAT'!G38+'[1]GÜNEŞ'!G38+'[1]COMMERCIAL'!G38+'[1]ŞEKER'!G38+'[1]AVEON'!G38+'[1]GROUPAMA'!G38+'[1]ZİRVE'!G38+'[1]AKFİNANS'!G38+'[1]MAPFREE'!G38+'[1]DAĞLI'!G38+'[1]CREDİTWEST'!G38+'[1]GÜVEN'!G38+'[1]LİMASOL'!G38+'[1]ANADOLU'!G38+'[1]AXA'!G38+'[1]TÜRK '!G38+'[1]KIBRIS'!G38+'[1]ASCAN'!G38+'[1]SEGURE'!G38</f>
        <v>0.31999999999970896</v>
      </c>
      <c r="I38" s="10">
        <f t="shared" si="0"/>
        <v>0</v>
      </c>
      <c r="J38" s="12"/>
      <c r="K38" s="6"/>
      <c r="L38" s="6"/>
      <c r="M38" s="6"/>
      <c r="N38" s="3">
        <f>'[1]UNİVERSAL'!L38+'[1]TOWER'!L38+'[1]KIBRIS KAPİTAL INS.LTD.'!L38+'[1]GOLD'!L38+'[1]ZURİCH'!L38+'[1]AGI SİGORTA'!L38+'[1]BEY'!L38+'[1]NORTHPRİME'!L38+'[1]KIBRIS İKTİSAT'!L38+'[1]GÜNEŞ'!L38+'[1]COMMERCIAL'!L38+'[1]ŞEKER'!L38+'[1]AVEON'!L38+'[1]GROUPAMA'!L38+'[1]ZİRVE'!L38+'[1]AKFİNANS'!L38+'[1]MAPFREE'!L38+'[1]DAĞLI'!L38+'[1]CREDİTWEST'!L38+'[1]GÜVEN'!L38+'[1]LİMASOL'!L38+'[1]ANADOLU'!L38+'[1]AXA'!L38+'[1]TÜRK '!L38+'[1]KIBRIS'!L38+'[1]ASCAN'!L38+'[1]SEGURE'!L38</f>
        <v>0</v>
      </c>
      <c r="O38" s="11">
        <f>'[1]UNİVERSAL'!L38+'[1]TOWER'!L38+'[1]KIBRIS KAPİTAL INS.LTD.'!L38+'[1]GOLD'!L38+'[1]ZURİCH'!L38+'[1]AGI SİGORTA'!L38+'[1]BEY'!L38+'[1]NORTHPRİME'!L38+'[1]KIBRIS İKTİSAT'!L38+'[1]GÜNEŞ'!L38+'[1]COMMERCIAL'!L38+'[1]ŞEKER'!L38+'[1]AVEON'!L38+'[1]GROUPAMA'!L38+'[1]ZİRVE'!L38+'[1]AKFİNANS'!L38+'[1]MAPFREE'!L38+'[1]DAĞLI'!L38+'[1]CREDİTWEST'!L38+'[1]GÜVEN'!L38+'[1]LİMASOL'!L38+'[1]ANADOLU'!L38+'[1]AXA'!L38+'[1]TÜRK '!L38+'[1]KIBRIS'!L38+'[1]ASCAN'!L38+'[1]SEGURE'!L38</f>
        <v>0</v>
      </c>
      <c r="P38" s="14">
        <f t="shared" si="1"/>
        <v>0</v>
      </c>
    </row>
    <row r="39" spans="1:16" ht="15">
      <c r="A39" s="6"/>
      <c r="B39" s="16"/>
      <c r="C39" s="23" t="s">
        <v>79</v>
      </c>
      <c r="D39" s="21"/>
      <c r="E39" s="21"/>
      <c r="F39" s="6"/>
      <c r="G39" s="3">
        <f>'[1]UNİVERSAL'!G39+'[1]TOWER'!G39+'[1]KIBRIS KAPİTAL INS.LTD.'!G39+'[1]GOLD'!G39+'[1]ZURİCH'!G39+'[1]AGI SİGORTA'!G39+'[1]BEY'!G39+'[1]NORTHPRİME'!G39+'[1]KIBRIS İKTİSAT'!G39+'[1]GÜNEŞ'!G39+'[1]COMMERCIAL'!G39+'[1]ŞEKER'!G39+'[1]AVEON'!G39+'[1]GROUPAMA'!G39+'[1]ZİRVE'!G39+'[1]AKFİNANS'!G39+'[1]MAPFREE'!G39+'[1]DAĞLI'!G39+'[1]CREDİTWEST'!G39+'[1]GÜVEN'!G39+'[1]LİMASOL'!G39+'[1]ANADOLU'!G39+'[1]AXA'!G39+'[1]TÜRK '!G39+'[1]KIBRIS'!G39+'[1]ASCAN'!G39+'[1]SEGURE'!G39</f>
        <v>6590</v>
      </c>
      <c r="H39" s="11">
        <f>'[1]UNİVERSAL'!G39+'[1]TOWER'!G39+'[1]KIBRIS KAPİTAL INS.LTD.'!G39+'[1]GOLD'!G39+'[1]ZURİCH'!G39+'[1]AGI SİGORTA'!G39+'[1]BEY'!G39+'[1]NORTHPRİME'!G39+'[1]KIBRIS İKTİSAT'!G39+'[1]GÜNEŞ'!G39+'[1]COMMERCIAL'!G39+'[1]ŞEKER'!G39+'[1]AVEON'!G39+'[1]GROUPAMA'!G39+'[1]ZİRVE'!G39+'[1]AKFİNANS'!G39+'[1]MAPFREE'!G39+'[1]DAĞLI'!G39+'[1]CREDİTWEST'!G39+'[1]GÜVEN'!G39+'[1]LİMASOL'!G39+'[1]ANADOLU'!G39+'[1]AXA'!G39+'[1]TÜRK '!G39+'[1]KIBRIS'!G39+'[1]ASCAN'!G39+'[1]SEGURE'!G39</f>
        <v>6590</v>
      </c>
      <c r="I39" s="10">
        <f t="shared" si="0"/>
        <v>0</v>
      </c>
      <c r="J39" s="12"/>
      <c r="K39" s="25"/>
      <c r="L39" s="25"/>
      <c r="M39" s="6"/>
      <c r="N39" s="3">
        <f>'[1]UNİVERSAL'!L39+'[1]TOWER'!L39+'[1]KIBRIS KAPİTAL INS.LTD.'!L39+'[1]GOLD'!L39+'[1]ZURİCH'!L39+'[1]AGI SİGORTA'!L39+'[1]BEY'!L39+'[1]NORTHPRİME'!L39+'[1]KIBRIS İKTİSAT'!L39+'[1]GÜNEŞ'!L39+'[1]COMMERCIAL'!L39+'[1]ŞEKER'!L39+'[1]AVEON'!L39+'[1]GROUPAMA'!L39+'[1]ZİRVE'!L39+'[1]AKFİNANS'!L39+'[1]MAPFREE'!L39+'[1]DAĞLI'!L39+'[1]CREDİTWEST'!L39+'[1]GÜVEN'!L39+'[1]LİMASOL'!L39+'[1]ANADOLU'!L39+'[1]AXA'!L39+'[1]TÜRK '!L39+'[1]KIBRIS'!L39+'[1]ASCAN'!L39+'[1]SEGURE'!L39</f>
        <v>0</v>
      </c>
      <c r="O39" s="11">
        <f>'[1]UNİVERSAL'!L39+'[1]TOWER'!L39+'[1]KIBRIS KAPİTAL INS.LTD.'!L39+'[1]GOLD'!L39+'[1]ZURİCH'!L39+'[1]AGI SİGORTA'!L39+'[1]BEY'!L39+'[1]NORTHPRİME'!L39+'[1]KIBRIS İKTİSAT'!L39+'[1]GÜNEŞ'!L39+'[1]COMMERCIAL'!L39+'[1]ŞEKER'!L39+'[1]AVEON'!L39+'[1]GROUPAMA'!L39+'[1]ZİRVE'!L39+'[1]AKFİNANS'!L39+'[1]MAPFREE'!L39+'[1]DAĞLI'!L39+'[1]CREDİTWEST'!L39+'[1]GÜVEN'!L39+'[1]LİMASOL'!L39+'[1]ANADOLU'!L39+'[1]AXA'!L39+'[1]TÜRK '!L39+'[1]KIBRIS'!L39+'[1]ASCAN'!L39+'[1]SEGURE'!L39</f>
        <v>0</v>
      </c>
      <c r="P39" s="14">
        <f t="shared" si="1"/>
        <v>0</v>
      </c>
    </row>
    <row r="40" spans="1:16" ht="15">
      <c r="A40" s="6"/>
      <c r="B40" s="16"/>
      <c r="C40" s="23" t="s">
        <v>80</v>
      </c>
      <c r="D40" s="21"/>
      <c r="E40" s="21"/>
      <c r="F40" s="2" t="s">
        <v>28</v>
      </c>
      <c r="G40" s="3">
        <f>'[1]UNİVERSAL'!G40+'[1]TOWER'!G40+'[1]KIBRIS KAPİTAL INS.LTD.'!G40+'[1]GOLD'!G40+'[1]ZURİCH'!G40+'[1]AGI SİGORTA'!G40+'[1]BEY'!G40+'[1]NORTHPRİME'!G40+'[1]KIBRIS İKTİSAT'!G40+'[1]GÜNEŞ'!G40+'[1]COMMERCIAL'!G40+'[1]ŞEKER'!G40+'[1]AVEON'!G40+'[1]GROUPAMA'!G40+'[1]ZİRVE'!G40+'[1]AKFİNANS'!G40+'[1]MAPFREE'!G40+'[1]DAĞLI'!G40+'[1]CREDİTWEST'!G40+'[1]GÜVEN'!G40+'[1]LİMASOL'!G40+'[1]ANADOLU'!G40+'[1]AXA'!G40+'[1]TÜRK '!G40+'[1]KIBRIS'!G40+'[1]ASCAN'!G40+'[1]SEGURE'!G40</f>
        <v>6589.68</v>
      </c>
      <c r="H40" s="11">
        <f>'[1]UNİVERSAL'!G40+'[1]TOWER'!G40+'[1]KIBRIS KAPİTAL INS.LTD.'!G40+'[1]GOLD'!G40+'[1]ZURİCH'!G40+'[1]AGI SİGORTA'!G40+'[1]BEY'!G40+'[1]NORTHPRİME'!G40+'[1]KIBRIS İKTİSAT'!G40+'[1]GÜNEŞ'!G40+'[1]COMMERCIAL'!G40+'[1]ŞEKER'!G40+'[1]AVEON'!G40+'[1]GROUPAMA'!G40+'[1]ZİRVE'!G40+'[1]AKFİNANS'!G40+'[1]MAPFREE'!G40+'[1]DAĞLI'!G40+'[1]CREDİTWEST'!G40+'[1]GÜVEN'!G40+'[1]LİMASOL'!G40+'[1]ANADOLU'!G40+'[1]AXA'!G40+'[1]TÜRK '!G40+'[1]KIBRIS'!G40+'[1]ASCAN'!G40+'[1]SEGURE'!G40</f>
        <v>6589.68</v>
      </c>
      <c r="I40" s="10">
        <f t="shared" si="0"/>
        <v>0</v>
      </c>
      <c r="J40" s="12"/>
      <c r="K40" s="6"/>
      <c r="L40" s="6"/>
      <c r="M40" s="6"/>
      <c r="N40" s="3">
        <f>'[1]UNİVERSAL'!L40+'[1]TOWER'!L40+'[1]KIBRIS KAPİTAL INS.LTD.'!L40+'[1]GOLD'!L40+'[1]ZURİCH'!L40+'[1]AGI SİGORTA'!L40+'[1]BEY'!L40+'[1]NORTHPRİME'!L40+'[1]KIBRIS İKTİSAT'!L40+'[1]GÜNEŞ'!L40+'[1]COMMERCIAL'!L40+'[1]ŞEKER'!L40+'[1]AVEON'!L40+'[1]GROUPAMA'!L40+'[1]ZİRVE'!L40+'[1]AKFİNANS'!L40+'[1]MAPFREE'!L40+'[1]DAĞLI'!L40+'[1]CREDİTWEST'!L40+'[1]GÜVEN'!L40+'[1]LİMASOL'!L40+'[1]ANADOLU'!L40+'[1]AXA'!L40+'[1]TÜRK '!L40+'[1]KIBRIS'!L40+'[1]ASCAN'!L40+'[1]SEGURE'!L40</f>
        <v>0</v>
      </c>
      <c r="O40" s="11">
        <f>'[1]UNİVERSAL'!L40+'[1]TOWER'!L40+'[1]KIBRIS KAPİTAL INS.LTD.'!L40+'[1]GOLD'!L40+'[1]ZURİCH'!L40+'[1]AGI SİGORTA'!L40+'[1]BEY'!L40+'[1]NORTHPRİME'!L40+'[1]KIBRIS İKTİSAT'!L40+'[1]GÜNEŞ'!L40+'[1]COMMERCIAL'!L40+'[1]ŞEKER'!L40+'[1]AVEON'!L40+'[1]GROUPAMA'!L40+'[1]ZİRVE'!L40+'[1]AKFİNANS'!L40+'[1]MAPFREE'!L40+'[1]DAĞLI'!L40+'[1]CREDİTWEST'!L40+'[1]GÜVEN'!L40+'[1]LİMASOL'!L40+'[1]ANADOLU'!L40+'[1]AXA'!L40+'[1]TÜRK '!L40+'[1]KIBRIS'!L40+'[1]ASCAN'!L40+'[1]SEGURE'!L40</f>
        <v>0</v>
      </c>
      <c r="P40" s="14">
        <f t="shared" si="1"/>
        <v>0</v>
      </c>
    </row>
    <row r="41" spans="1:16" ht="15">
      <c r="A41" s="6"/>
      <c r="B41" s="16"/>
      <c r="C41" s="23"/>
      <c r="D41" s="21"/>
      <c r="E41" s="21"/>
      <c r="F41" s="6"/>
      <c r="G41" s="3">
        <f>'[1]UNİVERSAL'!G41+'[1]TOWER'!G41+'[1]KIBRIS KAPİTAL INS.LTD.'!G41+'[1]GOLD'!G41+'[1]ZURİCH'!G41+'[1]AGI SİGORTA'!G41+'[1]BEY'!G41+'[1]NORTHPRİME'!G41+'[1]KIBRIS İKTİSAT'!G41+'[1]GÜNEŞ'!G41+'[1]COMMERCIAL'!G41+'[1]ŞEKER'!G41+'[1]AVEON'!G41+'[1]GROUPAMA'!G41+'[1]ZİRVE'!G41+'[1]AKFİNANS'!G41+'[1]MAPFREE'!G41+'[1]DAĞLI'!G41+'[1]CREDİTWEST'!G41+'[1]GÜVEN'!G41+'[1]LİMASOL'!G41+'[1]ANADOLU'!G41+'[1]AXA'!G41+'[1]TÜRK '!G41+'[1]KIBRIS'!G41+'[1]ASCAN'!G41+'[1]SEGURE'!G41</f>
        <v>0</v>
      </c>
      <c r="H41" s="11">
        <f>'[1]UNİVERSAL'!G41+'[1]TOWER'!G41+'[1]KIBRIS KAPİTAL INS.LTD.'!G41+'[1]GOLD'!G41+'[1]ZURİCH'!G41+'[1]AGI SİGORTA'!G41+'[1]BEY'!G41+'[1]NORTHPRİME'!G41+'[1]KIBRIS İKTİSAT'!G41+'[1]GÜNEŞ'!G41+'[1]COMMERCIAL'!G41+'[1]ŞEKER'!G41+'[1]AVEON'!G41+'[1]GROUPAMA'!G41+'[1]ZİRVE'!G41+'[1]AKFİNANS'!G41+'[1]MAPFREE'!G41+'[1]DAĞLI'!G41+'[1]CREDİTWEST'!G41+'[1]GÜVEN'!G41+'[1]LİMASOL'!G41+'[1]ANADOLU'!G41+'[1]AXA'!G41+'[1]TÜRK '!G41+'[1]KIBRIS'!G41+'[1]ASCAN'!G41+'[1]SEGURE'!G41</f>
        <v>0</v>
      </c>
      <c r="I41" s="10">
        <f t="shared" si="0"/>
        <v>0</v>
      </c>
      <c r="J41" s="12"/>
      <c r="K41" s="6"/>
      <c r="L41" s="6"/>
      <c r="M41" s="6"/>
      <c r="N41" s="3">
        <f>'[1]UNİVERSAL'!L41+'[1]TOWER'!L41+'[1]KIBRIS KAPİTAL INS.LTD.'!L41+'[1]GOLD'!L41+'[1]ZURİCH'!L41+'[1]AGI SİGORTA'!L41+'[1]BEY'!L41+'[1]NORTHPRİME'!L41+'[1]KIBRIS İKTİSAT'!L41+'[1]GÜNEŞ'!L41+'[1]COMMERCIAL'!L41+'[1]ŞEKER'!L41+'[1]AVEON'!L41+'[1]GROUPAMA'!L41+'[1]ZİRVE'!L41+'[1]AKFİNANS'!L41+'[1]MAPFREE'!L41+'[1]DAĞLI'!L41+'[1]CREDİTWEST'!L41+'[1]GÜVEN'!L41+'[1]LİMASOL'!L41+'[1]ANADOLU'!L41+'[1]AXA'!L41+'[1]TÜRK '!L41+'[1]KIBRIS'!L41+'[1]ASCAN'!L41+'[1]SEGURE'!L41</f>
        <v>0</v>
      </c>
      <c r="O41" s="11">
        <f>'[1]UNİVERSAL'!L41+'[1]TOWER'!L41+'[1]KIBRIS KAPİTAL INS.LTD.'!L41+'[1]GOLD'!L41+'[1]ZURİCH'!L41+'[1]AGI SİGORTA'!L41+'[1]BEY'!L41+'[1]NORTHPRİME'!L41+'[1]KIBRIS İKTİSAT'!L41+'[1]GÜNEŞ'!L41+'[1]COMMERCIAL'!L41+'[1]ŞEKER'!L41+'[1]AVEON'!L41+'[1]GROUPAMA'!L41+'[1]ZİRVE'!L41+'[1]AKFİNANS'!L41+'[1]MAPFREE'!L41+'[1]DAĞLI'!L41+'[1]CREDİTWEST'!L41+'[1]GÜVEN'!L41+'[1]LİMASOL'!L41+'[1]ANADOLU'!L41+'[1]AXA'!L41+'[1]TÜRK '!L41+'[1]KIBRIS'!L41+'[1]ASCAN'!L41+'[1]SEGURE'!L41</f>
        <v>0</v>
      </c>
      <c r="P41" s="14">
        <f t="shared" si="1"/>
        <v>0</v>
      </c>
    </row>
    <row r="42" spans="1:16" ht="15">
      <c r="A42" s="12" t="s">
        <v>81</v>
      </c>
      <c r="B42" s="13" t="s">
        <v>82</v>
      </c>
      <c r="C42" s="13"/>
      <c r="D42" s="13"/>
      <c r="E42" s="13"/>
      <c r="F42" s="6"/>
      <c r="G42" s="3">
        <f>'[1]UNİVERSAL'!G42+'[1]TOWER'!G42+'[1]KIBRIS KAPİTAL INS.LTD.'!G42+'[1]GOLD'!G42+'[1]ZURİCH'!G42+'[1]AGI SİGORTA'!G42+'[1]BEY'!G42+'[1]NORTHPRİME'!G42+'[1]KIBRIS İKTİSAT'!G42+'[1]GÜNEŞ'!G42+'[1]COMMERCIAL'!G42+'[1]ŞEKER'!G42+'[1]AVEON'!G42+'[1]GROUPAMA'!G42+'[1]ZİRVE'!G42+'[1]AKFİNANS'!G42+'[1]MAPFREE'!G42+'[1]DAĞLI'!G42+'[1]CREDİTWEST'!G42+'[1]GÜVEN'!G42+'[1]LİMASOL'!G42+'[1]ANADOLU'!G42+'[1]AXA'!G42+'[1]TÜRK '!G42+'[1]KIBRIS'!G42+'[1]ASCAN'!G42+'[1]SEGURE'!G42</f>
        <v>20969221.3</v>
      </c>
      <c r="H42" s="11">
        <f>'[1]UNİVERSAL'!G42+'[1]TOWER'!G42+'[1]KIBRIS KAPİTAL INS.LTD.'!G42+'[1]GOLD'!G42+'[1]ZURİCH'!G42+'[1]AGI SİGORTA'!G42+'[1]BEY'!G42+'[1]NORTHPRİME'!G42+'[1]KIBRIS İKTİSAT'!G42+'[1]GÜNEŞ'!G42+'[1]COMMERCIAL'!G42+'[1]ŞEKER'!G42+'[1]AVEON'!G42+'[1]GROUPAMA'!G42+'[1]ZİRVE'!G42+'[1]AKFİNANS'!G42+'[1]MAPFREE'!G42+'[1]DAĞLI'!G42+'[1]CREDİTWEST'!G42+'[1]GÜVEN'!G42+'[1]LİMASOL'!G42+'[1]ANADOLU'!G42+'[1]AXA'!G42+'[1]TÜRK '!G42+'[1]KIBRIS'!G42+'[1]ASCAN'!G42+'[1]SEGURE'!G42</f>
        <v>20969221.3</v>
      </c>
      <c r="I42" s="10">
        <f t="shared" si="0"/>
        <v>0</v>
      </c>
      <c r="J42" s="12"/>
      <c r="K42" s="6"/>
      <c r="L42" s="6"/>
      <c r="M42" s="6"/>
      <c r="N42" s="3">
        <f>'[1]UNİVERSAL'!L42+'[1]TOWER'!L42+'[1]KIBRIS KAPİTAL INS.LTD.'!L42+'[1]GOLD'!L42+'[1]ZURİCH'!L42+'[1]AGI SİGORTA'!L42+'[1]BEY'!L42+'[1]NORTHPRİME'!L42+'[1]KIBRIS İKTİSAT'!L42+'[1]GÜNEŞ'!L42+'[1]COMMERCIAL'!L42+'[1]ŞEKER'!L42+'[1]AVEON'!L42+'[1]GROUPAMA'!L42+'[1]ZİRVE'!L42+'[1]AKFİNANS'!L42+'[1]MAPFREE'!L42+'[1]DAĞLI'!L42+'[1]CREDİTWEST'!L42+'[1]GÜVEN'!L42+'[1]LİMASOL'!L42+'[1]ANADOLU'!L42+'[1]AXA'!L42+'[1]TÜRK '!L42+'[1]KIBRIS'!L42+'[1]ASCAN'!L42+'[1]SEGURE'!L42</f>
        <v>0</v>
      </c>
      <c r="O42" s="11">
        <f>'[1]UNİVERSAL'!L42+'[1]TOWER'!L42+'[1]KIBRIS KAPİTAL INS.LTD.'!L42+'[1]GOLD'!L42+'[1]ZURİCH'!L42+'[1]AGI SİGORTA'!L42+'[1]BEY'!L42+'[1]NORTHPRİME'!L42+'[1]KIBRIS İKTİSAT'!L42+'[1]GÜNEŞ'!L42+'[1]COMMERCIAL'!L42+'[1]ŞEKER'!L42+'[1]AVEON'!L42+'[1]GROUPAMA'!L42+'[1]ZİRVE'!L42+'[1]AKFİNANS'!L42+'[1]MAPFREE'!L42+'[1]DAĞLI'!L42+'[1]CREDİTWEST'!L42+'[1]GÜVEN'!L42+'[1]LİMASOL'!L42+'[1]ANADOLU'!L42+'[1]AXA'!L42+'[1]TÜRK '!L42+'[1]KIBRIS'!L42+'[1]ASCAN'!L42+'[1]SEGURE'!L42</f>
        <v>0</v>
      </c>
      <c r="P42" s="14">
        <f t="shared" si="1"/>
        <v>0</v>
      </c>
    </row>
    <row r="43" spans="1:16" ht="15">
      <c r="A43" s="6"/>
      <c r="B43" s="16"/>
      <c r="C43" s="23"/>
      <c r="D43" s="21"/>
      <c r="E43" s="21"/>
      <c r="F43" s="6"/>
      <c r="G43" s="7"/>
      <c r="H43" s="11">
        <f>'[1]UNİVERSAL'!G43+'[1]TOWER'!G43+'[1]KIBRIS KAPİTAL INS.LTD.'!G43+'[1]GOLD'!G43+'[1]ZURİCH'!G43+'[1]AGI SİGORTA'!G43+'[1]BEY'!G43+'[1]NORTHPRİME'!G43+'[1]KIBRIS İKTİSAT'!G43+'[1]GÜNEŞ'!G43+'[1]COMMERCIAL'!G43+'[1]ŞEKER'!G43+'[1]AVEON'!G43+'[1]GROUPAMA'!G43+'[1]ZİRVE'!G43+'[1]AKFİNANS'!G43+'[1]MAPFREE'!G43+'[1]DAĞLI'!G43+'[1]CREDİTWEST'!G43+'[1]GÜVEN'!G43+'[1]LİMASOL'!G43+'[1]ANADOLU'!G43+'[1]AXA'!G43+'[1]TÜRK '!G43+'[1]KIBRIS'!G43+'[1]ASCAN'!G43+'[1]SEGURE'!G43</f>
        <v>0</v>
      </c>
      <c r="I43" s="10">
        <f t="shared" si="0"/>
        <v>0</v>
      </c>
      <c r="J43" s="12"/>
      <c r="K43" s="6"/>
      <c r="L43" s="6"/>
      <c r="M43" s="6"/>
      <c r="N43" s="7"/>
      <c r="O43" s="11">
        <f>'[1]UNİVERSAL'!L43+'[1]TOWER'!L43+'[1]KIBRIS KAPİTAL INS.LTD.'!L43+'[1]GOLD'!L43+'[1]ZURİCH'!L43+'[1]AGI SİGORTA'!L43+'[1]BEY'!L43+'[1]NORTHPRİME'!L43+'[1]KIBRIS İKTİSAT'!L43+'[1]GÜNEŞ'!L43+'[1]COMMERCIAL'!L43+'[1]ŞEKER'!L43+'[1]AVEON'!L43+'[1]GROUPAMA'!L43+'[1]ZİRVE'!L43+'[1]AKFİNANS'!L43+'[1]MAPFREE'!L43+'[1]DAĞLI'!L43+'[1]CREDİTWEST'!L43+'[1]GÜVEN'!L43+'[1]LİMASOL'!L43+'[1]ANADOLU'!L43+'[1]AXA'!L43+'[1]TÜRK '!L43+'[1]KIBRIS'!L43+'[1]ASCAN'!L43+'[1]SEGURE'!L43</f>
        <v>0</v>
      </c>
      <c r="P43" s="14">
        <f t="shared" si="1"/>
        <v>0</v>
      </c>
    </row>
    <row r="44" spans="1:16" ht="15">
      <c r="A44" s="26" t="s">
        <v>83</v>
      </c>
      <c r="B44" s="26"/>
      <c r="C44" s="26"/>
      <c r="D44" s="26"/>
      <c r="E44" s="26"/>
      <c r="F44" s="6"/>
      <c r="G44" s="27">
        <f>G42+G31+G26+G22+G13+G9+G2</f>
        <v>253729448.67000002</v>
      </c>
      <c r="H44" s="11">
        <f>'[1]UNİVERSAL'!G44+'[1]TOWER'!G44+'[1]KIBRIS KAPİTAL INS.LTD.'!G44+'[1]GOLD'!G44+'[1]ZURİCH'!G44+'[1]AGI SİGORTA'!G44+'[1]BEY'!G44+'[1]NORTHPRİME'!G44+'[1]KIBRIS İKTİSAT'!G44+'[1]GÜNEŞ'!G44+'[1]COMMERCIAL'!G44+'[1]ŞEKER'!G44+'[1]AVEON'!G44+'[1]GROUPAMA'!G44+'[1]ZİRVE'!G44+'[1]AKFİNANS'!G44+'[1]MAPFREE'!G44+'[1]DAĞLI'!G44+'[1]CREDİTWEST'!G44+'[1]GÜVEN'!G44+'[1]LİMASOL'!G44+'[1]ANADOLU'!G44+'[1]AXA'!G44+'[1]TÜRK '!G44+'[1]KIBRIS'!G44+'[1]ASCAN'!G44+'[1]SEGURE'!G44</f>
        <v>253729448.67</v>
      </c>
      <c r="I44" s="10">
        <f t="shared" si="0"/>
        <v>0</v>
      </c>
      <c r="J44" s="26" t="s">
        <v>84</v>
      </c>
      <c r="K44" s="26"/>
      <c r="L44" s="26"/>
      <c r="M44" s="6"/>
      <c r="N44" s="27">
        <f>N2+N9+N19+N21+N35</f>
        <v>253729448.67</v>
      </c>
      <c r="O44" s="11">
        <f>'[1]UNİVERSAL'!L44+'[1]TOWER'!L44+'[1]KIBRIS KAPİTAL INS.LTD.'!L44+'[1]GOLD'!L44+'[1]ZURİCH'!L44+'[1]AGI SİGORTA'!L44+'[1]BEY'!L44+'[1]NORTHPRİME'!L44+'[1]KIBRIS İKTİSAT'!L44+'[1]GÜNEŞ'!L44+'[1]COMMERCIAL'!L44+'[1]ŞEKER'!L44+'[1]AVEON'!L44+'[1]GROUPAMA'!L44+'[1]ZİRVE'!L44+'[1]AKFİNANS'!L44+'[1]MAPFREE'!L44+'[1]DAĞLI'!L44+'[1]CREDİTWEST'!L44+'[1]GÜVEN'!L44+'[1]LİMASOL'!L44+'[1]ANADOLU'!L44+'[1]AXA'!L44+'[1]TÜRK '!L44+'[1]KIBRIS'!L44+'[1]ASCAN'!L44+'[1]SEGURE'!L44</f>
        <v>253729448.67</v>
      </c>
      <c r="P44" s="14">
        <f t="shared" si="1"/>
        <v>0</v>
      </c>
    </row>
    <row r="45" spans="1:15" ht="15">
      <c r="A45" s="6"/>
      <c r="B45" s="16"/>
      <c r="C45" s="23"/>
      <c r="D45" s="21"/>
      <c r="E45" s="21"/>
      <c r="F45" s="6"/>
      <c r="G45" s="7"/>
      <c r="H45" s="7"/>
      <c r="I45" s="7"/>
      <c r="J45" s="12"/>
      <c r="K45" s="6"/>
      <c r="L45" s="6"/>
      <c r="M45" s="6"/>
      <c r="N45" s="7"/>
      <c r="O45" s="6"/>
    </row>
    <row r="46" spans="1:15" ht="15">
      <c r="A46" s="6"/>
      <c r="B46" s="16"/>
      <c r="C46" s="23"/>
      <c r="D46" s="21"/>
      <c r="E46" s="21"/>
      <c r="F46" s="6"/>
      <c r="G46" s="7"/>
      <c r="H46" s="7"/>
      <c r="I46" s="7"/>
      <c r="J46" s="12"/>
      <c r="K46" s="6"/>
      <c r="L46" s="6"/>
      <c r="M46" s="6"/>
      <c r="N46" s="7"/>
      <c r="O46" s="6"/>
    </row>
    <row r="47" spans="1:15" ht="15">
      <c r="A47" s="6"/>
      <c r="B47" s="16"/>
      <c r="C47" s="23"/>
      <c r="D47" s="21"/>
      <c r="E47" s="21"/>
      <c r="F47" s="6"/>
      <c r="G47" s="7"/>
      <c r="H47" s="7"/>
      <c r="I47" s="7"/>
      <c r="J47" s="12"/>
      <c r="K47" s="6"/>
      <c r="L47" s="6"/>
      <c r="M47" s="6"/>
      <c r="N47" s="7">
        <f>G44-N44</f>
        <v>0</v>
      </c>
      <c r="O47" s="6"/>
    </row>
    <row r="48" spans="1:15" ht="15">
      <c r="A48" s="6"/>
      <c r="B48" s="16"/>
      <c r="C48" s="6"/>
      <c r="D48" s="6"/>
      <c r="E48" s="6"/>
      <c r="F48" s="6"/>
      <c r="G48" s="7"/>
      <c r="H48" s="7"/>
      <c r="I48" s="7"/>
      <c r="J48" s="12"/>
      <c r="K48" s="6"/>
      <c r="L48" s="6"/>
      <c r="M48" s="6"/>
      <c r="N48" s="7"/>
      <c r="O48" s="6"/>
    </row>
  </sheetData>
  <sheetProtection/>
  <mergeCells count="56">
    <mergeCell ref="C47:E47"/>
    <mergeCell ref="B42:E42"/>
    <mergeCell ref="C43:E43"/>
    <mergeCell ref="A44:E44"/>
    <mergeCell ref="J44:L44"/>
    <mergeCell ref="C45:E45"/>
    <mergeCell ref="C46:E46"/>
    <mergeCell ref="C36:E36"/>
    <mergeCell ref="C37:E37"/>
    <mergeCell ref="C38:E38"/>
    <mergeCell ref="C39:E39"/>
    <mergeCell ref="C40:E40"/>
    <mergeCell ref="C41:E41"/>
    <mergeCell ref="B31:E31"/>
    <mergeCell ref="C32:E32"/>
    <mergeCell ref="C33:E33"/>
    <mergeCell ref="C34:E34"/>
    <mergeCell ref="C35:E35"/>
    <mergeCell ref="K35:L35"/>
    <mergeCell ref="C25:E25"/>
    <mergeCell ref="B26:E26"/>
    <mergeCell ref="C27:E27"/>
    <mergeCell ref="C28:E28"/>
    <mergeCell ref="C29:E29"/>
    <mergeCell ref="C30:E30"/>
    <mergeCell ref="C20:E20"/>
    <mergeCell ref="C21:E21"/>
    <mergeCell ref="K21:L21"/>
    <mergeCell ref="B22:E22"/>
    <mergeCell ref="C23:E23"/>
    <mergeCell ref="C24:E24"/>
    <mergeCell ref="C16:E16"/>
    <mergeCell ref="C17:E17"/>
    <mergeCell ref="K17:L17"/>
    <mergeCell ref="C18:E18"/>
    <mergeCell ref="C19:E19"/>
    <mergeCell ref="K19:L19"/>
    <mergeCell ref="C10:E10"/>
    <mergeCell ref="C11:E11"/>
    <mergeCell ref="C12:E12"/>
    <mergeCell ref="B13:E13"/>
    <mergeCell ref="C14:E14"/>
    <mergeCell ref="C15:E15"/>
    <mergeCell ref="C5:E5"/>
    <mergeCell ref="C6:E6"/>
    <mergeCell ref="C7:E7"/>
    <mergeCell ref="C8:E8"/>
    <mergeCell ref="K8:L8"/>
    <mergeCell ref="B9:E9"/>
    <mergeCell ref="K9:L9"/>
    <mergeCell ref="A1:E1"/>
    <mergeCell ref="J1:L1"/>
    <mergeCell ref="B2:E2"/>
    <mergeCell ref="K2:L2"/>
    <mergeCell ref="C3:E3"/>
    <mergeCell ref="C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2016-09-26T07:59:47Z</dcterms:modified>
  <cp:category/>
  <cp:version/>
  <cp:contentType/>
  <cp:contentStatus/>
</cp:coreProperties>
</file>