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61" i="1" l="1"/>
  <c r="C61" i="1"/>
  <c r="E59" i="1"/>
  <c r="D59" i="1"/>
  <c r="D60" i="1" s="1"/>
  <c r="C59" i="1"/>
  <c r="E58" i="1"/>
  <c r="C58" i="1"/>
  <c r="D57" i="1"/>
  <c r="D61" i="1" s="1"/>
  <c r="B57" i="1"/>
  <c r="B61" i="1" s="1"/>
  <c r="D56" i="1"/>
  <c r="B56" i="1"/>
  <c r="D55" i="1"/>
  <c r="B55" i="1"/>
  <c r="D54" i="1"/>
  <c r="B54" i="1"/>
  <c r="B59" i="1" s="1"/>
  <c r="B60" i="1" s="1"/>
  <c r="D53" i="1"/>
  <c r="D58" i="1" s="1"/>
  <c r="B53" i="1"/>
  <c r="B58" i="1" s="1"/>
  <c r="I47" i="1"/>
  <c r="G47" i="1"/>
  <c r="C47" i="1"/>
  <c r="I45" i="1"/>
  <c r="H45" i="1"/>
  <c r="H46" i="1" s="1"/>
  <c r="G45" i="1"/>
  <c r="C45" i="1"/>
  <c r="B45" i="1"/>
  <c r="B46" i="1" s="1"/>
  <c r="I44" i="1"/>
  <c r="G44" i="1"/>
  <c r="C44" i="1"/>
  <c r="H43" i="1"/>
  <c r="H47" i="1" s="1"/>
  <c r="F43" i="1"/>
  <c r="F47" i="1" s="1"/>
  <c r="B43" i="1"/>
  <c r="B47" i="1" s="1"/>
  <c r="H42" i="1"/>
  <c r="F42" i="1"/>
  <c r="B42" i="1"/>
  <c r="H41" i="1"/>
  <c r="F41" i="1"/>
  <c r="B41" i="1"/>
  <c r="H40" i="1"/>
  <c r="F40" i="1"/>
  <c r="F45" i="1" s="1"/>
  <c r="F46" i="1" s="1"/>
  <c r="B40" i="1"/>
  <c r="H39" i="1"/>
  <c r="H44" i="1" s="1"/>
  <c r="F39" i="1"/>
  <c r="F44" i="1" s="1"/>
  <c r="B39" i="1"/>
  <c r="B44" i="1" s="1"/>
  <c r="I26" i="1"/>
  <c r="G26" i="1"/>
  <c r="E26" i="1"/>
  <c r="D26" i="1"/>
  <c r="C26" i="1"/>
  <c r="D25" i="1"/>
  <c r="I24" i="1"/>
  <c r="G24" i="1"/>
  <c r="E24" i="1"/>
  <c r="D24" i="1"/>
  <c r="C24" i="1"/>
  <c r="B24" i="1"/>
  <c r="B25" i="1" s="1"/>
  <c r="G23" i="1"/>
  <c r="E23" i="1"/>
  <c r="C23" i="1"/>
  <c r="H22" i="1"/>
  <c r="F22" i="1"/>
  <c r="F23" i="1" s="1"/>
  <c r="D22" i="1"/>
  <c r="B22" i="1"/>
  <c r="H21" i="1"/>
  <c r="H26" i="1" s="1"/>
  <c r="F21" i="1"/>
  <c r="D21" i="1"/>
  <c r="B21" i="1"/>
  <c r="B26" i="1" s="1"/>
  <c r="H20" i="1"/>
  <c r="H24" i="1" s="1"/>
  <c r="H25" i="1" s="1"/>
  <c r="F20" i="1"/>
  <c r="F24" i="1" s="1"/>
  <c r="F25" i="1" s="1"/>
  <c r="D20" i="1"/>
  <c r="B20" i="1"/>
  <c r="H19" i="1"/>
  <c r="F19" i="1"/>
  <c r="D19" i="1"/>
  <c r="D23" i="1" s="1"/>
  <c r="B19" i="1"/>
  <c r="B23" i="1" s="1"/>
  <c r="I13" i="1"/>
  <c r="H13" i="1"/>
  <c r="G13" i="1"/>
  <c r="E13" i="1"/>
  <c r="C13" i="1"/>
  <c r="I11" i="1"/>
  <c r="G11" i="1"/>
  <c r="E11" i="1"/>
  <c r="D11" i="1"/>
  <c r="D12" i="1" s="1"/>
  <c r="C11" i="1"/>
  <c r="I10" i="1"/>
  <c r="G10" i="1"/>
  <c r="E10" i="1"/>
  <c r="D10" i="1"/>
  <c r="C10" i="1"/>
  <c r="H9" i="1"/>
  <c r="F9" i="1"/>
  <c r="D9" i="1"/>
  <c r="B9" i="1"/>
  <c r="H8" i="1"/>
  <c r="F8" i="1"/>
  <c r="F13" i="1" s="1"/>
  <c r="D8" i="1"/>
  <c r="D13" i="1" s="1"/>
  <c r="B8" i="1"/>
  <c r="B13" i="1" s="1"/>
  <c r="H7" i="1"/>
  <c r="H11" i="1" s="1"/>
  <c r="H12" i="1" s="1"/>
  <c r="F7" i="1"/>
  <c r="D7" i="1"/>
  <c r="B7" i="1"/>
  <c r="H6" i="1"/>
  <c r="H10" i="1" s="1"/>
  <c r="F6" i="1"/>
  <c r="F11" i="1" s="1"/>
  <c r="F12" i="1" s="1"/>
  <c r="D6" i="1"/>
  <c r="B6" i="1"/>
  <c r="B11" i="1" s="1"/>
  <c r="B12" i="1" s="1"/>
  <c r="F26" i="1" l="1"/>
  <c r="F10" i="1"/>
  <c r="B10" i="1"/>
</calcChain>
</file>

<file path=xl/sharedStrings.xml><?xml version="1.0" encoding="utf-8"?>
<sst xmlns="http://schemas.openxmlformats.org/spreadsheetml/2006/main" count="52" uniqueCount="19">
  <si>
    <t>ZORUNLU SİGORTALAR 2011 - 2012 MUKAYESELİ</t>
  </si>
  <si>
    <t>CX1 SALON</t>
  </si>
  <si>
    <t>CY1 MOTOSİKLET</t>
  </si>
  <si>
    <t>CZ300</t>
  </si>
  <si>
    <t>CZ301</t>
  </si>
  <si>
    <t>POLİÇE ADETİ</t>
  </si>
  <si>
    <t>ALINAN PRİM</t>
  </si>
  <si>
    <t>HASAR MALİ.</t>
  </si>
  <si>
    <t>HASARLI POLİÇE</t>
  </si>
  <si>
    <t>HASARSIZ POL</t>
  </si>
  <si>
    <t>ORTALAMA PRİM</t>
  </si>
  <si>
    <t>PRİM ARTIŞI</t>
  </si>
  <si>
    <t>HAS / PRİM</t>
  </si>
  <si>
    <t>CZ400</t>
  </si>
  <si>
    <t>CZ406</t>
  </si>
  <si>
    <t>CZ600</t>
  </si>
  <si>
    <t>CZ802</t>
  </si>
  <si>
    <t xml:space="preserve">2012 - 2011 MUKAYESELİ KASKO VERİLERİ </t>
  </si>
  <si>
    <t>SİG.BEDELİ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</si>
</sst>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5" formatCode="_-* #,##0\ _₺_-;\-* #,##0\ _₺_-;_-* &quot;-&quot;??\ _₺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43" fontId="0" fillId="2" borderId="1" xfId="1" applyFont="1" applyFill="1" applyBorder="1"/>
    <xf numFmtId="43" fontId="0" fillId="3" borderId="1" xfId="1" applyFont="1" applyFill="1" applyBorder="1"/>
    <xf numFmtId="43" fontId="0" fillId="4" borderId="1" xfId="1" applyFont="1" applyFill="1" applyBorder="1"/>
    <xf numFmtId="10" fontId="0" fillId="2" borderId="1" xfId="2" applyNumberFormat="1" applyFont="1" applyFill="1" applyBorder="1"/>
    <xf numFmtId="9" fontId="0" fillId="0" borderId="0" xfId="2" applyFont="1"/>
    <xf numFmtId="10" fontId="0" fillId="3" borderId="1" xfId="2" applyNumberFormat="1" applyFont="1" applyFill="1" applyBorder="1"/>
    <xf numFmtId="165" fontId="0" fillId="0" borderId="0" xfId="1" applyNumberFormat="1" applyFont="1" applyFill="1"/>
    <xf numFmtId="165" fontId="0" fillId="0" borderId="0" xfId="1" applyNumberFormat="1" applyFont="1"/>
    <xf numFmtId="9" fontId="0" fillId="2" borderId="1" xfId="2" applyFont="1" applyFill="1" applyBorder="1"/>
    <xf numFmtId="0" fontId="0" fillId="0" borderId="0" xfId="0" applyFill="1" applyBorder="1"/>
    <xf numFmtId="165" fontId="0" fillId="0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M%202012%20&#304;STAT&#304;ST&#304;K%20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12-31.12.2012"/>
      <sheetName val="01.01.2013-31.05.2013"/>
      <sheetName val="05.03.2012-11.07.2013"/>
      <sheetName val="DATA"/>
      <sheetName val="KASKO"/>
      <sheetName val="TRAFİK"/>
      <sheetName val="KISMİ KASKO"/>
      <sheetName val="TRAFİK RAPOR"/>
      <sheetName val="KASKO RAPOR"/>
      <sheetName val="KISMİ KASKO RAPO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>
            <v>133893</v>
          </cell>
          <cell r="C6">
            <v>31856161.493799996</v>
          </cell>
          <cell r="D6">
            <v>3753</v>
          </cell>
          <cell r="E6">
            <v>5104260.66</v>
          </cell>
          <cell r="G6">
            <v>3529712.53</v>
          </cell>
        </row>
        <row r="18">
          <cell r="B18">
            <v>7611</v>
          </cell>
          <cell r="C18">
            <v>1101060.1971</v>
          </cell>
          <cell r="D18">
            <v>77</v>
          </cell>
          <cell r="E18">
            <v>60966</v>
          </cell>
          <cell r="G18">
            <v>191296.6</v>
          </cell>
        </row>
        <row r="30">
          <cell r="B30">
            <v>27776</v>
          </cell>
          <cell r="C30">
            <v>8772458.1435000021</v>
          </cell>
          <cell r="D30">
            <v>1110</v>
          </cell>
          <cell r="E30">
            <v>1328018.26</v>
          </cell>
          <cell r="G30">
            <v>588509.82000000007</v>
          </cell>
        </row>
        <row r="41">
          <cell r="B41">
            <v>3680</v>
          </cell>
          <cell r="C41">
            <v>2073108.2290999999</v>
          </cell>
          <cell r="D41">
            <v>111</v>
          </cell>
          <cell r="E41">
            <v>169257.46</v>
          </cell>
          <cell r="G41">
            <v>263065.76</v>
          </cell>
        </row>
        <row r="65">
          <cell r="B65">
            <v>810</v>
          </cell>
          <cell r="C65">
            <v>477144.39779999992</v>
          </cell>
          <cell r="D65">
            <v>86</v>
          </cell>
          <cell r="E65">
            <v>206766.8</v>
          </cell>
          <cell r="G65">
            <v>58653</v>
          </cell>
        </row>
        <row r="76">
          <cell r="B76">
            <v>8551</v>
          </cell>
          <cell r="C76">
            <v>1810592.2785</v>
          </cell>
          <cell r="D76">
            <v>139</v>
          </cell>
          <cell r="E76">
            <v>451041.64</v>
          </cell>
          <cell r="G76">
            <v>397888.95</v>
          </cell>
        </row>
        <row r="88">
          <cell r="B88">
            <v>1734</v>
          </cell>
          <cell r="C88">
            <v>1275448.7222</v>
          </cell>
          <cell r="D88">
            <v>79</v>
          </cell>
          <cell r="E88">
            <v>81017.5</v>
          </cell>
          <cell r="G88">
            <v>47866</v>
          </cell>
        </row>
        <row r="123">
          <cell r="B123">
            <v>5446</v>
          </cell>
          <cell r="C123">
            <v>732458.31419999991</v>
          </cell>
          <cell r="D123">
            <v>14</v>
          </cell>
          <cell r="E123">
            <v>28568</v>
          </cell>
          <cell r="G123">
            <v>5265.68</v>
          </cell>
        </row>
      </sheetData>
      <sheetData sheetId="8">
        <row r="6">
          <cell r="B6">
            <v>60166</v>
          </cell>
          <cell r="C6">
            <v>53109633.379699998</v>
          </cell>
          <cell r="D6">
            <v>2371052707.0500002</v>
          </cell>
          <cell r="E6">
            <v>17060</v>
          </cell>
          <cell r="F6">
            <v>27663287.004999999</v>
          </cell>
          <cell r="G6">
            <v>7500</v>
          </cell>
          <cell r="H6">
            <v>9998856.2618000004</v>
          </cell>
        </row>
        <row r="30">
          <cell r="B30">
            <v>6368</v>
          </cell>
          <cell r="C30">
            <v>5089368.3829999994</v>
          </cell>
          <cell r="D30">
            <v>230018810.75999999</v>
          </cell>
          <cell r="E30">
            <v>1265</v>
          </cell>
          <cell r="F30">
            <v>1625661.99</v>
          </cell>
          <cell r="G30">
            <v>681</v>
          </cell>
          <cell r="H30">
            <v>885391.60549999995</v>
          </cell>
        </row>
        <row r="41">
          <cell r="B41">
            <v>1135</v>
          </cell>
          <cell r="C41">
            <v>2379701.5024000001</v>
          </cell>
          <cell r="D41">
            <v>75315160.640000001</v>
          </cell>
          <cell r="E41">
            <v>79</v>
          </cell>
          <cell r="F41">
            <v>207598.06</v>
          </cell>
          <cell r="G41">
            <v>91</v>
          </cell>
          <cell r="H41">
            <v>260996.2</v>
          </cell>
        </row>
        <row r="65">
          <cell r="B65">
            <v>425</v>
          </cell>
          <cell r="C65">
            <v>646645.95440000005</v>
          </cell>
          <cell r="D65">
            <v>18025318.440000001</v>
          </cell>
          <cell r="E65">
            <v>217</v>
          </cell>
          <cell r="F65">
            <v>627322.85</v>
          </cell>
          <cell r="G65">
            <v>150</v>
          </cell>
          <cell r="H65">
            <v>392285.0306</v>
          </cell>
        </row>
        <row r="76">
          <cell r="B76">
            <v>2661</v>
          </cell>
          <cell r="C76">
            <v>1735141.4381999997</v>
          </cell>
          <cell r="D76">
            <v>68971200.319999993</v>
          </cell>
          <cell r="E76">
            <v>626</v>
          </cell>
          <cell r="F76">
            <v>1258038.68</v>
          </cell>
          <cell r="G76">
            <v>469</v>
          </cell>
          <cell r="H76">
            <v>1497136.2549000001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sqref="A1:I2"/>
    </sheetView>
  </sheetViews>
  <sheetFormatPr defaultRowHeight="14.4" x14ac:dyDescent="0.3"/>
  <cols>
    <col min="1" max="1" width="16.109375" bestFit="1" customWidth="1"/>
    <col min="2" max="3" width="15.5546875" bestFit="1" customWidth="1"/>
    <col min="4" max="5" width="12.88671875" bestFit="1" customWidth="1"/>
    <col min="6" max="7" width="14" bestFit="1" customWidth="1"/>
    <col min="8" max="9" width="12.88671875" bestFit="1" customWidth="1"/>
    <col min="10" max="11" width="10.33203125" bestFit="1" customWidth="1"/>
    <col min="12" max="12" width="11.88671875" bestFit="1" customWidth="1"/>
    <col min="13" max="13" width="10.33203125" bestFit="1" customWidth="1"/>
    <col min="14" max="14" width="11.88671875" bestFit="1" customWidth="1"/>
    <col min="15" max="15" width="10.88671875" bestFit="1" customWidth="1"/>
    <col min="16" max="16" width="10.33203125" bestFit="1" customWidth="1"/>
  </cols>
  <sheetData>
    <row r="1" spans="1:16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</row>
    <row r="4" spans="1:16" x14ac:dyDescent="0.3">
      <c r="B4" s="2" t="s">
        <v>1</v>
      </c>
      <c r="C4" s="2"/>
      <c r="D4" s="2" t="s">
        <v>2</v>
      </c>
      <c r="E4" s="2"/>
      <c r="F4" s="2" t="s">
        <v>3</v>
      </c>
      <c r="G4" s="2"/>
      <c r="H4" s="2" t="s">
        <v>4</v>
      </c>
      <c r="I4" s="2"/>
    </row>
    <row r="5" spans="1:16" x14ac:dyDescent="0.3">
      <c r="B5" s="3">
        <v>2012</v>
      </c>
      <c r="C5" s="4">
        <v>2011</v>
      </c>
      <c r="D5" s="3">
        <v>2012</v>
      </c>
      <c r="E5" s="4">
        <v>2011</v>
      </c>
      <c r="F5" s="3">
        <v>2012</v>
      </c>
      <c r="G5" s="5">
        <v>2011</v>
      </c>
      <c r="H5" s="3">
        <v>2012</v>
      </c>
      <c r="I5" s="4">
        <v>2011</v>
      </c>
    </row>
    <row r="6" spans="1:16" x14ac:dyDescent="0.3">
      <c r="A6" t="s">
        <v>5</v>
      </c>
      <c r="B6" s="6">
        <f>'[1]TRAFİK RAPOR'!B6</f>
        <v>133893</v>
      </c>
      <c r="C6" s="7">
        <v>112357</v>
      </c>
      <c r="D6" s="6">
        <f>'[1]TRAFİK RAPOR'!B18</f>
        <v>7611</v>
      </c>
      <c r="E6" s="7">
        <v>6797</v>
      </c>
      <c r="F6" s="6">
        <f>'[1]TRAFİK RAPOR'!B30</f>
        <v>27776</v>
      </c>
      <c r="G6" s="8">
        <v>25251</v>
      </c>
      <c r="H6" s="6">
        <f>'[1]TRAFİK RAPOR'!B41</f>
        <v>3680</v>
      </c>
      <c r="I6" s="7">
        <v>3242</v>
      </c>
    </row>
    <row r="7" spans="1:16" x14ac:dyDescent="0.3">
      <c r="A7" t="s">
        <v>6</v>
      </c>
      <c r="B7" s="6">
        <f>'[1]TRAFİK RAPOR'!C6</f>
        <v>31856161.493799996</v>
      </c>
      <c r="C7" s="7">
        <v>20396449</v>
      </c>
      <c r="D7" s="6">
        <f>'[1]TRAFİK RAPOR'!C18</f>
        <v>1101060.1971</v>
      </c>
      <c r="E7" s="7">
        <v>777021</v>
      </c>
      <c r="F7" s="6">
        <f>'[1]TRAFİK RAPOR'!C30</f>
        <v>8772458.1435000021</v>
      </c>
      <c r="G7" s="8">
        <v>5838116</v>
      </c>
      <c r="H7" s="6">
        <f>'[1]TRAFİK RAPOR'!C41</f>
        <v>2073108.2290999999</v>
      </c>
      <c r="I7" s="7">
        <v>668424</v>
      </c>
    </row>
    <row r="8" spans="1:16" x14ac:dyDescent="0.3">
      <c r="A8" t="s">
        <v>7</v>
      </c>
      <c r="B8" s="6">
        <f>'[1]TRAFİK RAPOR'!E6+'[1]TRAFİK RAPOR'!G6</f>
        <v>8633973.1899999995</v>
      </c>
      <c r="C8" s="7">
        <v>7276271</v>
      </c>
      <c r="D8" s="6">
        <f>'[1]TRAFİK RAPOR'!E18+'[1]TRAFİK RAPOR'!G18</f>
        <v>252262.6</v>
      </c>
      <c r="E8" s="7">
        <v>74973</v>
      </c>
      <c r="F8" s="6">
        <f>'[1]TRAFİK RAPOR'!E30+'[1]TRAFİK RAPOR'!G30</f>
        <v>1916528.08</v>
      </c>
      <c r="G8" s="8">
        <v>1751747</v>
      </c>
      <c r="H8" s="6">
        <f>'[1]TRAFİK RAPOR'!E41+'[1]TRAFİK RAPOR'!G41</f>
        <v>432323.22</v>
      </c>
      <c r="I8" s="7">
        <v>239186</v>
      </c>
    </row>
    <row r="9" spans="1:16" x14ac:dyDescent="0.3">
      <c r="A9" t="s">
        <v>8</v>
      </c>
      <c r="B9" s="6">
        <f>'[1]TRAFİK RAPOR'!D6</f>
        <v>3753</v>
      </c>
      <c r="C9" s="7">
        <v>3386</v>
      </c>
      <c r="D9" s="6">
        <f>'[1]TRAFİK RAPOR'!D18</f>
        <v>77</v>
      </c>
      <c r="E9" s="7">
        <v>66</v>
      </c>
      <c r="F9" s="6">
        <f>'[1]TRAFİK RAPOR'!D30</f>
        <v>1110</v>
      </c>
      <c r="G9" s="8">
        <v>1039</v>
      </c>
      <c r="H9" s="6">
        <f>'[1]TRAFİK RAPOR'!D41</f>
        <v>111</v>
      </c>
      <c r="I9" s="7">
        <v>108</v>
      </c>
    </row>
    <row r="10" spans="1:16" x14ac:dyDescent="0.3">
      <c r="A10" t="s">
        <v>9</v>
      </c>
      <c r="B10" s="6">
        <f>B6-B9</f>
        <v>130140</v>
      </c>
      <c r="C10" s="7">
        <f t="shared" ref="C10:I10" si="0">C6-C9</f>
        <v>108971</v>
      </c>
      <c r="D10" s="6">
        <f t="shared" si="0"/>
        <v>7534</v>
      </c>
      <c r="E10" s="7">
        <f t="shared" si="0"/>
        <v>6731</v>
      </c>
      <c r="F10" s="6">
        <f t="shared" si="0"/>
        <v>26666</v>
      </c>
      <c r="G10" s="8">
        <f t="shared" si="0"/>
        <v>24212</v>
      </c>
      <c r="H10" s="6">
        <f t="shared" si="0"/>
        <v>3569</v>
      </c>
      <c r="I10" s="7">
        <f t="shared" si="0"/>
        <v>3134</v>
      </c>
    </row>
    <row r="11" spans="1:16" x14ac:dyDescent="0.3">
      <c r="A11" t="s">
        <v>10</v>
      </c>
      <c r="B11" s="9">
        <f t="shared" ref="B11:I11" si="1">B7/B6</f>
        <v>237.92253137804065</v>
      </c>
      <c r="C11" s="10">
        <f t="shared" si="1"/>
        <v>181.53251688813336</v>
      </c>
      <c r="D11" s="9">
        <f t="shared" si="1"/>
        <v>144.66695534095388</v>
      </c>
      <c r="E11" s="10">
        <f t="shared" si="1"/>
        <v>114.31822863027806</v>
      </c>
      <c r="F11" s="9">
        <f t="shared" si="1"/>
        <v>315.8287062031971</v>
      </c>
      <c r="G11" s="11">
        <f t="shared" si="1"/>
        <v>231.20335828284027</v>
      </c>
      <c r="H11" s="9">
        <f t="shared" si="1"/>
        <v>563.34462747282601</v>
      </c>
      <c r="I11" s="10">
        <f t="shared" si="1"/>
        <v>206.17643429981493</v>
      </c>
    </row>
    <row r="12" spans="1:16" x14ac:dyDescent="0.3">
      <c r="A12" t="s">
        <v>11</v>
      </c>
      <c r="B12" s="12">
        <f>(B11-C11)/C11</f>
        <v>0.31063313315187918</v>
      </c>
      <c r="C12" s="7"/>
      <c r="D12" s="12">
        <f>(D11-E11)/E11</f>
        <v>0.26547583070787478</v>
      </c>
      <c r="E12" s="7"/>
      <c r="F12" s="12">
        <f>(F11-G11)/G11</f>
        <v>0.36602127472919865</v>
      </c>
      <c r="G12" s="8"/>
      <c r="H12" s="12">
        <f>(H11-I11)/I11</f>
        <v>1.7323424686529838</v>
      </c>
      <c r="I12" s="7"/>
    </row>
    <row r="13" spans="1:16" s="13" customFormat="1" x14ac:dyDescent="0.3">
      <c r="A13" s="13" t="s">
        <v>12</v>
      </c>
      <c r="B13" s="12">
        <f>B8/B7</f>
        <v>0.2710299290666387</v>
      </c>
      <c r="C13" s="14">
        <f t="shared" ref="C13:I13" si="2">C8/C7</f>
        <v>0.35674204857914238</v>
      </c>
      <c r="D13" s="12">
        <f t="shared" si="2"/>
        <v>0.22910881772351374</v>
      </c>
      <c r="E13" s="14">
        <f t="shared" si="2"/>
        <v>9.6487739713598475E-2</v>
      </c>
      <c r="F13" s="12">
        <f t="shared" si="2"/>
        <v>0.21847104296759301</v>
      </c>
      <c r="G13" s="14">
        <f t="shared" si="2"/>
        <v>0.30005347615566391</v>
      </c>
      <c r="H13" s="12">
        <f t="shared" si="2"/>
        <v>0.20853866379551481</v>
      </c>
      <c r="I13" s="14">
        <f t="shared" si="2"/>
        <v>0.3578357449762426</v>
      </c>
    </row>
    <row r="14" spans="1:16" x14ac:dyDescent="0.3">
      <c r="B14" s="6"/>
      <c r="C14" s="7"/>
      <c r="D14" s="6"/>
      <c r="E14" s="7"/>
      <c r="F14" s="6"/>
      <c r="G14" s="8"/>
      <c r="H14" s="6"/>
      <c r="I14" s="7"/>
    </row>
    <row r="15" spans="1:16" x14ac:dyDescent="0.3">
      <c r="B15" s="15"/>
      <c r="C15" s="15"/>
      <c r="D15" s="15"/>
      <c r="E15" s="15"/>
      <c r="F15" s="15"/>
      <c r="G15" s="15"/>
      <c r="H15" s="15"/>
      <c r="I15" s="15"/>
    </row>
    <row r="16" spans="1:1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3">
      <c r="B17" s="2" t="s">
        <v>13</v>
      </c>
      <c r="C17" s="2"/>
      <c r="D17" s="2" t="s">
        <v>14</v>
      </c>
      <c r="E17" s="2"/>
      <c r="F17" s="2" t="s">
        <v>15</v>
      </c>
      <c r="G17" s="2"/>
      <c r="H17" s="2" t="s">
        <v>16</v>
      </c>
      <c r="I17" s="2"/>
      <c r="J17" s="16"/>
      <c r="K17" s="16"/>
      <c r="L17" s="16"/>
      <c r="M17" s="16"/>
      <c r="N17" s="16"/>
      <c r="O17" s="16"/>
      <c r="P17" s="16"/>
    </row>
    <row r="18" spans="1:16" x14ac:dyDescent="0.3">
      <c r="B18" s="3">
        <v>2012</v>
      </c>
      <c r="C18" s="4">
        <v>2011</v>
      </c>
      <c r="D18" s="3">
        <v>2012</v>
      </c>
      <c r="E18" s="4">
        <v>2011</v>
      </c>
      <c r="F18" s="3">
        <v>2012</v>
      </c>
      <c r="G18" s="4">
        <v>2011</v>
      </c>
      <c r="H18" s="3">
        <v>2012</v>
      </c>
      <c r="I18" s="4">
        <v>2011</v>
      </c>
      <c r="J18" s="16"/>
      <c r="K18" s="16"/>
      <c r="L18" s="16"/>
      <c r="M18" s="16"/>
      <c r="N18" s="16"/>
      <c r="O18" s="16"/>
      <c r="P18" s="16"/>
    </row>
    <row r="19" spans="1:16" x14ac:dyDescent="0.3">
      <c r="A19" t="s">
        <v>5</v>
      </c>
      <c r="B19" s="6">
        <f>'[1]TRAFİK RAPOR'!B65</f>
        <v>810</v>
      </c>
      <c r="C19" s="7">
        <v>847</v>
      </c>
      <c r="D19" s="6">
        <f>'[1]TRAFİK RAPOR'!B76</f>
        <v>8551</v>
      </c>
      <c r="E19" s="7">
        <v>4922</v>
      </c>
      <c r="F19" s="6">
        <f>'[1]TRAFİK RAPOR'!B88</f>
        <v>1734</v>
      </c>
      <c r="G19" s="7">
        <v>1376</v>
      </c>
      <c r="H19" s="6">
        <f>'[1]TRAFİK RAPOR'!B123</f>
        <v>5446</v>
      </c>
      <c r="I19" s="7">
        <v>5169</v>
      </c>
      <c r="J19" s="16"/>
      <c r="K19" s="16"/>
      <c r="L19" s="16"/>
      <c r="M19" s="16"/>
      <c r="N19" s="16"/>
      <c r="O19" s="16"/>
      <c r="P19" s="16"/>
    </row>
    <row r="20" spans="1:16" x14ac:dyDescent="0.3">
      <c r="A20" t="s">
        <v>6</v>
      </c>
      <c r="B20" s="6">
        <f>'[1]TRAFİK RAPOR'!C65</f>
        <v>477144.39779999992</v>
      </c>
      <c r="C20" s="7">
        <v>296951</v>
      </c>
      <c r="D20" s="6">
        <f>'[1]TRAFİK RAPOR'!C76</f>
        <v>1810592.2785</v>
      </c>
      <c r="E20" s="7">
        <v>893674</v>
      </c>
      <c r="F20" s="6">
        <f>'[1]TRAFİK RAPOR'!C88</f>
        <v>1275448.7222</v>
      </c>
      <c r="G20" s="7">
        <v>503528</v>
      </c>
      <c r="H20" s="6">
        <f>'[1]TRAFİK RAPOR'!C123</f>
        <v>732458.31419999991</v>
      </c>
      <c r="I20" s="7">
        <v>575444</v>
      </c>
      <c r="J20" s="16"/>
      <c r="K20" s="16"/>
      <c r="L20" s="16"/>
      <c r="M20" s="16"/>
      <c r="N20" s="16"/>
      <c r="O20" s="16"/>
      <c r="P20" s="16"/>
    </row>
    <row r="21" spans="1:16" x14ac:dyDescent="0.3">
      <c r="A21" t="s">
        <v>7</v>
      </c>
      <c r="B21" s="6">
        <f>'[1]TRAFİK RAPOR'!E65+'[1]TRAFİK RAPOR'!G65</f>
        <v>265419.8</v>
      </c>
      <c r="C21" s="7">
        <v>565389</v>
      </c>
      <c r="D21" s="6">
        <f>'[1]TRAFİK RAPOR'!E76+'[1]TRAFİK RAPOR'!G76</f>
        <v>848930.59000000008</v>
      </c>
      <c r="E21" s="7">
        <v>588797</v>
      </c>
      <c r="F21" s="6">
        <f>'[1]TRAFİK RAPOR'!E88+'[1]TRAFİK RAPOR'!G88</f>
        <v>128883.5</v>
      </c>
      <c r="G21" s="7">
        <v>315219</v>
      </c>
      <c r="H21" s="6">
        <f>'[1]TRAFİK RAPOR'!E123+'[1]TRAFİK RAPOR'!G123</f>
        <v>33833.68</v>
      </c>
      <c r="I21" s="7">
        <v>30175</v>
      </c>
      <c r="J21" s="16"/>
      <c r="K21" s="16"/>
      <c r="L21" s="16"/>
      <c r="M21" s="16"/>
      <c r="N21" s="16"/>
      <c r="O21" s="16"/>
      <c r="P21" s="16"/>
    </row>
    <row r="22" spans="1:16" x14ac:dyDescent="0.3">
      <c r="A22" t="s">
        <v>8</v>
      </c>
      <c r="B22" s="6">
        <f>'[1]TRAFİK RAPOR'!D65</f>
        <v>86</v>
      </c>
      <c r="C22" s="7">
        <v>75</v>
      </c>
      <c r="D22" s="6">
        <f>'[1]TRAFİK RAPOR'!D76</f>
        <v>139</v>
      </c>
      <c r="E22" s="7">
        <v>174</v>
      </c>
      <c r="F22" s="6">
        <f>'[1]TRAFİK RAPOR'!D88</f>
        <v>79</v>
      </c>
      <c r="G22" s="7">
        <v>80</v>
      </c>
      <c r="H22" s="6">
        <f>'[1]TRAFİK RAPOR'!D123</f>
        <v>14</v>
      </c>
      <c r="I22" s="7">
        <v>17</v>
      </c>
      <c r="J22" s="16"/>
      <c r="K22" s="16"/>
      <c r="L22" s="16"/>
      <c r="M22" s="16"/>
      <c r="N22" s="16"/>
      <c r="O22" s="16"/>
      <c r="P22" s="16"/>
    </row>
    <row r="23" spans="1:16" x14ac:dyDescent="0.3">
      <c r="A23" t="s">
        <v>9</v>
      </c>
      <c r="B23" s="6">
        <f t="shared" ref="B23:G23" si="3">B19-B22</f>
        <v>724</v>
      </c>
      <c r="C23" s="7">
        <f t="shared" si="3"/>
        <v>772</v>
      </c>
      <c r="D23" s="6">
        <f t="shared" si="3"/>
        <v>8412</v>
      </c>
      <c r="E23" s="7">
        <f t="shared" si="3"/>
        <v>4748</v>
      </c>
      <c r="F23" s="6">
        <f t="shared" si="3"/>
        <v>1655</v>
      </c>
      <c r="G23" s="7">
        <f t="shared" si="3"/>
        <v>1296</v>
      </c>
      <c r="H23" s="6"/>
      <c r="I23" s="7"/>
      <c r="J23" s="16"/>
      <c r="K23" s="16"/>
      <c r="L23" s="16"/>
      <c r="M23" s="16"/>
      <c r="N23" s="16"/>
      <c r="O23" s="16"/>
      <c r="P23" s="16"/>
    </row>
    <row r="24" spans="1:16" x14ac:dyDescent="0.3">
      <c r="A24" t="s">
        <v>10</v>
      </c>
      <c r="B24" s="9">
        <f t="shared" ref="B24:I24" si="4">B20/B19</f>
        <v>589.06715777777765</v>
      </c>
      <c r="C24" s="10">
        <f t="shared" si="4"/>
        <v>350.59149940968121</v>
      </c>
      <c r="D24" s="9">
        <f t="shared" si="4"/>
        <v>211.74041381125014</v>
      </c>
      <c r="E24" s="10">
        <f t="shared" si="4"/>
        <v>181.5672490857375</v>
      </c>
      <c r="F24" s="9">
        <f t="shared" si="4"/>
        <v>735.55289630911182</v>
      </c>
      <c r="G24" s="10">
        <f t="shared" si="4"/>
        <v>365.93604651162792</v>
      </c>
      <c r="H24" s="9">
        <f t="shared" si="4"/>
        <v>134.49473268453909</v>
      </c>
      <c r="I24" s="10">
        <f t="shared" si="4"/>
        <v>111.32598181466435</v>
      </c>
      <c r="J24" s="16"/>
      <c r="K24" s="16"/>
      <c r="L24" s="16"/>
      <c r="M24" s="16"/>
      <c r="N24" s="16"/>
      <c r="O24" s="16"/>
      <c r="P24" s="16"/>
    </row>
    <row r="25" spans="1:16" x14ac:dyDescent="0.3">
      <c r="A25" t="s">
        <v>11</v>
      </c>
      <c r="B25" s="12">
        <f>(B24-C24)/C24</f>
        <v>0.68020947105003082</v>
      </c>
      <c r="C25" s="7"/>
      <c r="D25" s="12">
        <f>(D24-E24)/E24</f>
        <v>0.16618175842530183</v>
      </c>
      <c r="E25" s="7"/>
      <c r="F25" s="12">
        <f>(F24-G24)/G24</f>
        <v>1.0100585971809668</v>
      </c>
      <c r="G25" s="7"/>
      <c r="H25" s="12">
        <f>(H24-I24)/I24</f>
        <v>0.20811629497637049</v>
      </c>
      <c r="I25" s="7"/>
      <c r="J25" s="16"/>
      <c r="K25" s="16"/>
      <c r="L25" s="16"/>
      <c r="M25" s="16"/>
      <c r="N25" s="16"/>
      <c r="O25" s="16"/>
      <c r="P25" s="16"/>
    </row>
    <row r="26" spans="1:16" x14ac:dyDescent="0.3">
      <c r="A26" s="13" t="s">
        <v>12</v>
      </c>
      <c r="B26" s="12">
        <f t="shared" ref="B26:I26" si="5">B21/B20</f>
        <v>0.55626724577253339</v>
      </c>
      <c r="C26" s="14">
        <f t="shared" si="5"/>
        <v>1.9039807914437061</v>
      </c>
      <c r="D26" s="12">
        <f t="shared" si="5"/>
        <v>0.46886899943222093</v>
      </c>
      <c r="E26" s="14">
        <f t="shared" si="5"/>
        <v>0.65884987142962648</v>
      </c>
      <c r="F26" s="12">
        <f t="shared" si="5"/>
        <v>0.10104953476897999</v>
      </c>
      <c r="G26" s="14">
        <f t="shared" si="5"/>
        <v>0.62602079725457171</v>
      </c>
      <c r="H26" s="12">
        <f t="shared" si="5"/>
        <v>4.6191952967253251E-2</v>
      </c>
      <c r="I26" s="14">
        <f t="shared" si="5"/>
        <v>5.2437769791673909E-2</v>
      </c>
      <c r="J26" s="16"/>
      <c r="K26" s="16"/>
      <c r="L26" s="16"/>
      <c r="M26" s="16"/>
      <c r="N26" s="16"/>
      <c r="O26" s="16"/>
      <c r="P26" s="16"/>
    </row>
    <row r="27" spans="1:16" x14ac:dyDescent="0.3">
      <c r="B27" s="6"/>
      <c r="C27" s="7"/>
      <c r="D27" s="6"/>
      <c r="E27" s="7"/>
      <c r="F27" s="6"/>
      <c r="G27" s="7"/>
      <c r="H27" s="6"/>
      <c r="I27" s="7"/>
      <c r="J27" s="16"/>
      <c r="K27" s="16"/>
      <c r="L27" s="16"/>
      <c r="M27" s="16"/>
      <c r="N27" s="16"/>
      <c r="O27" s="16"/>
      <c r="P27" s="16"/>
    </row>
    <row r="28" spans="1:16" x14ac:dyDescent="0.3">
      <c r="N28" s="16"/>
      <c r="O28" s="16"/>
      <c r="P28" s="16"/>
    </row>
    <row r="29" spans="1:16" x14ac:dyDescent="0.3">
      <c r="N29" s="16"/>
      <c r="O29" s="16"/>
      <c r="P29" s="16"/>
    </row>
    <row r="30" spans="1:16" x14ac:dyDescent="0.3">
      <c r="N30" s="16"/>
      <c r="O30" s="16"/>
      <c r="P30" s="16"/>
    </row>
    <row r="31" spans="1:16" x14ac:dyDescent="0.3">
      <c r="N31" s="16"/>
      <c r="O31" s="16"/>
      <c r="P31" s="16"/>
    </row>
    <row r="32" spans="1:16" x14ac:dyDescent="0.3">
      <c r="N32" s="16"/>
      <c r="O32" s="16"/>
      <c r="P32" s="16"/>
    </row>
    <row r="33" spans="1:16" x14ac:dyDescent="0.3">
      <c r="N33" s="16"/>
      <c r="O33" s="16"/>
      <c r="P33" s="16"/>
    </row>
    <row r="34" spans="1:16" x14ac:dyDescent="0.3">
      <c r="A34" s="1" t="s">
        <v>17</v>
      </c>
      <c r="B34" s="1"/>
      <c r="C34" s="1"/>
      <c r="D34" s="1"/>
      <c r="E34" s="1"/>
      <c r="F34" s="1"/>
      <c r="G34" s="1"/>
      <c r="H34" s="1"/>
      <c r="I34" s="1"/>
      <c r="N34" s="16"/>
      <c r="O34" s="16"/>
      <c r="P34" s="16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N35" s="16"/>
      <c r="O35" s="16"/>
      <c r="P35" s="16"/>
    </row>
    <row r="36" spans="1:16" x14ac:dyDescent="0.3">
      <c r="N36" s="16"/>
      <c r="O36" s="16"/>
      <c r="P36" s="16"/>
    </row>
    <row r="37" spans="1:16" x14ac:dyDescent="0.3">
      <c r="B37" s="2" t="s">
        <v>1</v>
      </c>
      <c r="C37" s="2"/>
      <c r="D37" s="2" t="s">
        <v>2</v>
      </c>
      <c r="E37" s="2"/>
      <c r="F37" s="2" t="s">
        <v>3</v>
      </c>
      <c r="G37" s="2"/>
      <c r="H37" s="2" t="s">
        <v>4</v>
      </c>
      <c r="I37" s="2"/>
      <c r="N37" s="16"/>
      <c r="O37" s="16"/>
      <c r="P37" s="16"/>
    </row>
    <row r="38" spans="1:16" x14ac:dyDescent="0.3">
      <c r="B38" s="3">
        <v>2012</v>
      </c>
      <c r="C38" s="4">
        <v>2011</v>
      </c>
      <c r="D38" s="3">
        <v>2012</v>
      </c>
      <c r="E38" s="4">
        <v>2011</v>
      </c>
      <c r="F38" s="3">
        <v>2012</v>
      </c>
      <c r="G38" s="5">
        <v>2011</v>
      </c>
      <c r="H38" s="3">
        <v>2012</v>
      </c>
      <c r="I38" s="4">
        <v>2011</v>
      </c>
      <c r="N38" s="16"/>
      <c r="O38" s="16"/>
      <c r="P38" s="16"/>
    </row>
    <row r="39" spans="1:16" x14ac:dyDescent="0.3">
      <c r="A39" t="s">
        <v>5</v>
      </c>
      <c r="B39" s="6">
        <f>'[1]KASKO RAPOR'!B6</f>
        <v>60166</v>
      </c>
      <c r="C39" s="7">
        <v>56596</v>
      </c>
      <c r="D39" s="6"/>
      <c r="E39" s="7"/>
      <c r="F39" s="6">
        <f>'[1]KASKO RAPOR'!B30</f>
        <v>6368</v>
      </c>
      <c r="G39" s="8">
        <v>6710</v>
      </c>
      <c r="H39" s="6">
        <f>'[1]KASKO RAPOR'!B41</f>
        <v>1135</v>
      </c>
      <c r="I39" s="7">
        <v>1764</v>
      </c>
      <c r="N39" s="16"/>
      <c r="O39" s="16"/>
      <c r="P39" s="16"/>
    </row>
    <row r="40" spans="1:16" x14ac:dyDescent="0.3">
      <c r="A40" t="s">
        <v>6</v>
      </c>
      <c r="B40" s="6">
        <f>'[1]KASKO RAPOR'!C6</f>
        <v>53109633.379699998</v>
      </c>
      <c r="C40" s="7">
        <v>45597413</v>
      </c>
      <c r="D40" s="6"/>
      <c r="E40" s="7"/>
      <c r="F40" s="6">
        <f>'[1]KASKO RAPOR'!C30</f>
        <v>5089368.3829999994</v>
      </c>
      <c r="G40" s="8">
        <v>5105900</v>
      </c>
      <c r="H40" s="6">
        <f>'[1]KASKO RAPOR'!C41</f>
        <v>2379701.5024000001</v>
      </c>
      <c r="I40" s="7">
        <v>1357461</v>
      </c>
      <c r="N40" s="16"/>
      <c r="O40" s="16"/>
      <c r="P40" s="16"/>
    </row>
    <row r="41" spans="1:16" x14ac:dyDescent="0.3">
      <c r="A41" t="s">
        <v>18</v>
      </c>
      <c r="B41" s="6">
        <f>'[1]KASKO RAPOR'!D6</f>
        <v>2371052707.0500002</v>
      </c>
      <c r="C41" s="7">
        <v>1801084870</v>
      </c>
      <c r="D41" s="6"/>
      <c r="E41" s="7"/>
      <c r="F41" s="6">
        <f>'[1]KASKO RAPOR'!D30</f>
        <v>230018810.75999999</v>
      </c>
      <c r="G41" s="8">
        <v>180525976</v>
      </c>
      <c r="H41" s="6">
        <f>'[1]KASKO RAPOR'!D41</f>
        <v>75315160.640000001</v>
      </c>
      <c r="I41" s="7">
        <v>72059585</v>
      </c>
      <c r="N41" s="16"/>
      <c r="O41" s="16"/>
      <c r="P41" s="16"/>
    </row>
    <row r="42" spans="1:16" x14ac:dyDescent="0.3">
      <c r="A42" t="s">
        <v>8</v>
      </c>
      <c r="B42" s="6">
        <f>'[1]KASKO RAPOR'!E6+'[1]KASKO RAPOR'!G6</f>
        <v>24560</v>
      </c>
      <c r="C42" s="7">
        <v>13730</v>
      </c>
      <c r="D42" s="6"/>
      <c r="E42" s="7"/>
      <c r="F42" s="6">
        <f>'[1]KASKO RAPOR'!E30+'[1]KASKO RAPOR'!G30</f>
        <v>1946</v>
      </c>
      <c r="G42" s="8">
        <v>1125</v>
      </c>
      <c r="H42" s="6">
        <f>'[1]KASKO RAPOR'!E41+'[1]KASKO RAPOR'!G41</f>
        <v>170</v>
      </c>
      <c r="I42" s="7">
        <v>84</v>
      </c>
      <c r="N42" s="16"/>
      <c r="O42" s="16"/>
      <c r="P42" s="16"/>
    </row>
    <row r="43" spans="1:16" x14ac:dyDescent="0.3">
      <c r="A43" t="s">
        <v>7</v>
      </c>
      <c r="B43" s="6">
        <f>+'[1]KASKO RAPOR'!F6+'[1]KASKO RAPOR'!H6</f>
        <v>37662143.266800001</v>
      </c>
      <c r="C43" s="7">
        <v>30308756</v>
      </c>
      <c r="D43" s="6"/>
      <c r="E43" s="7"/>
      <c r="F43" s="6">
        <f>'[1]KASKO RAPOR'!F30+'[1]KASKO RAPOR'!H30</f>
        <v>2511053.5954999998</v>
      </c>
      <c r="G43" s="8">
        <v>2221099</v>
      </c>
      <c r="H43" s="6">
        <f>'[1]KASKO RAPOR'!F41+'[1]KASKO RAPOR'!H41</f>
        <v>468594.26</v>
      </c>
      <c r="I43" s="7">
        <v>257567</v>
      </c>
    </row>
    <row r="44" spans="1:16" x14ac:dyDescent="0.3">
      <c r="A44" t="s">
        <v>9</v>
      </c>
      <c r="B44" s="6">
        <f>B39-B42</f>
        <v>35606</v>
      </c>
      <c r="C44" s="7">
        <f>C39-C42</f>
        <v>42866</v>
      </c>
      <c r="D44" s="6"/>
      <c r="E44" s="7"/>
      <c r="F44" s="6">
        <f>F39-F42</f>
        <v>4422</v>
      </c>
      <c r="G44" s="7">
        <f>G39-G42</f>
        <v>5585</v>
      </c>
      <c r="H44" s="6">
        <f>H39-H42</f>
        <v>965</v>
      </c>
      <c r="I44" s="7">
        <f>I39-I42</f>
        <v>1680</v>
      </c>
    </row>
    <row r="45" spans="1:16" x14ac:dyDescent="0.3">
      <c r="A45" t="s">
        <v>10</v>
      </c>
      <c r="B45" s="12">
        <f>B40/B41</f>
        <v>2.239917873684789E-2</v>
      </c>
      <c r="C45" s="14">
        <f>C40/C41</f>
        <v>2.5316637632961738E-2</v>
      </c>
      <c r="D45" s="17"/>
      <c r="E45" s="14"/>
      <c r="F45" s="12">
        <f>F40/F41</f>
        <v>2.2125879036520239E-2</v>
      </c>
      <c r="G45" s="14">
        <f>G40/G41</f>
        <v>2.8283464314299012E-2</v>
      </c>
      <c r="H45" s="12">
        <f>H40/H41</f>
        <v>3.159658005344726E-2</v>
      </c>
      <c r="I45" s="14">
        <f>I40/I41</f>
        <v>1.8838035217660497E-2</v>
      </c>
    </row>
    <row r="46" spans="1:16" x14ac:dyDescent="0.3">
      <c r="A46" t="s">
        <v>11</v>
      </c>
      <c r="B46" s="12">
        <f>(B45-C45)/C45</f>
        <v>-0.11523879823264431</v>
      </c>
      <c r="C46" s="7"/>
      <c r="D46" s="12"/>
      <c r="E46" s="7"/>
      <c r="F46" s="12">
        <f>(F45-G45)/G45</f>
        <v>-0.21770972640949568</v>
      </c>
      <c r="G46" s="8"/>
      <c r="H46" s="12">
        <f>(H45-I45)/I45</f>
        <v>0.67727577151070062</v>
      </c>
      <c r="I46" s="7"/>
    </row>
    <row r="47" spans="1:16" x14ac:dyDescent="0.3">
      <c r="A47" s="13" t="s">
        <v>12</v>
      </c>
      <c r="B47" s="12">
        <f>B43/B40</f>
        <v>0.70913958297432977</v>
      </c>
      <c r="C47" s="14">
        <f>C43/C40</f>
        <v>0.66470341201155425</v>
      </c>
      <c r="D47" s="12"/>
      <c r="E47" s="14"/>
      <c r="F47" s="12">
        <f>F43/F40</f>
        <v>0.49339199022960567</v>
      </c>
      <c r="G47" s="14">
        <f>G43/G40</f>
        <v>0.43500636518537378</v>
      </c>
      <c r="H47" s="12">
        <f>H43/H40</f>
        <v>0.19691304120597003</v>
      </c>
      <c r="I47" s="14">
        <f>I43/I40</f>
        <v>0.18974173106999023</v>
      </c>
    </row>
    <row r="48" spans="1:16" x14ac:dyDescent="0.3">
      <c r="B48" s="6"/>
      <c r="C48" s="7"/>
      <c r="D48" s="6"/>
      <c r="E48" s="7"/>
      <c r="F48" s="6"/>
      <c r="G48" s="8"/>
      <c r="H48" s="6"/>
      <c r="I48" s="7"/>
    </row>
    <row r="49" spans="1:10" x14ac:dyDescent="0.3">
      <c r="A49" s="18"/>
      <c r="B49" s="19"/>
      <c r="C49" s="19"/>
      <c r="D49" s="19"/>
      <c r="E49" s="19"/>
      <c r="F49" s="19"/>
      <c r="G49" s="19"/>
      <c r="H49" s="19"/>
      <c r="I49" s="19"/>
      <c r="J49" s="18"/>
    </row>
    <row r="50" spans="1:10" x14ac:dyDescent="0.3">
      <c r="B50" s="16"/>
      <c r="C50" s="16"/>
      <c r="D50" s="16"/>
      <c r="E50" s="16"/>
      <c r="F50" s="16"/>
      <c r="G50" s="16"/>
      <c r="H50" s="16"/>
      <c r="I50" s="16"/>
    </row>
    <row r="51" spans="1:10" x14ac:dyDescent="0.3">
      <c r="B51" s="2" t="s">
        <v>13</v>
      </c>
      <c r="C51" s="2"/>
      <c r="D51" s="2" t="s">
        <v>14</v>
      </c>
      <c r="E51" s="2"/>
      <c r="F51" s="2" t="s">
        <v>15</v>
      </c>
      <c r="G51" s="2"/>
      <c r="H51" s="2" t="s">
        <v>16</v>
      </c>
      <c r="I51" s="2"/>
    </row>
    <row r="52" spans="1:10" x14ac:dyDescent="0.3">
      <c r="B52" s="3">
        <v>2012</v>
      </c>
      <c r="C52" s="4">
        <v>2011</v>
      </c>
      <c r="D52" s="3">
        <v>2012</v>
      </c>
      <c r="E52" s="4">
        <v>2011</v>
      </c>
      <c r="F52" s="3">
        <v>2012</v>
      </c>
      <c r="G52" s="4">
        <v>2011</v>
      </c>
      <c r="H52" s="3">
        <v>2012</v>
      </c>
      <c r="I52" s="4">
        <v>2011</v>
      </c>
    </row>
    <row r="53" spans="1:10" x14ac:dyDescent="0.3">
      <c r="A53" t="s">
        <v>5</v>
      </c>
      <c r="B53" s="6">
        <f>'[1]KASKO RAPOR'!B65</f>
        <v>425</v>
      </c>
      <c r="C53" s="7">
        <v>477</v>
      </c>
      <c r="D53" s="6">
        <f>'[1]KASKO RAPOR'!B76</f>
        <v>2661</v>
      </c>
      <c r="E53" s="7">
        <v>2334</v>
      </c>
      <c r="F53" s="6"/>
      <c r="G53" s="7"/>
      <c r="H53" s="6"/>
      <c r="I53" s="7"/>
    </row>
    <row r="54" spans="1:10" x14ac:dyDescent="0.3">
      <c r="A54" t="s">
        <v>6</v>
      </c>
      <c r="B54" s="6">
        <f>'[1]KASKO RAPOR'!C65</f>
        <v>646645.95440000005</v>
      </c>
      <c r="C54" s="7">
        <v>671004</v>
      </c>
      <c r="D54" s="6">
        <f>'[1]KASKO RAPOR'!C76</f>
        <v>1735141.4381999997</v>
      </c>
      <c r="E54" s="7">
        <v>1832906</v>
      </c>
      <c r="F54" s="6"/>
      <c r="G54" s="7"/>
      <c r="H54" s="6"/>
      <c r="I54" s="7"/>
    </row>
    <row r="55" spans="1:10" x14ac:dyDescent="0.3">
      <c r="A55" t="s">
        <v>18</v>
      </c>
      <c r="B55" s="6">
        <f>'[1]KASKO RAPOR'!D65</f>
        <v>18025318.440000001</v>
      </c>
      <c r="C55" s="7">
        <v>19258877</v>
      </c>
      <c r="D55" s="6">
        <f>'[1]KASKO RAPOR'!D76</f>
        <v>68971200.319999993</v>
      </c>
      <c r="E55" s="7">
        <v>49859133</v>
      </c>
      <c r="F55" s="6"/>
      <c r="G55" s="7"/>
      <c r="H55" s="6"/>
      <c r="I55" s="7"/>
    </row>
    <row r="56" spans="1:10" x14ac:dyDescent="0.3">
      <c r="A56" t="s">
        <v>8</v>
      </c>
      <c r="B56" s="6">
        <f>'[1]KASKO RAPOR'!E65+'[1]KASKO RAPOR'!G65</f>
        <v>367</v>
      </c>
      <c r="C56" s="7">
        <v>182</v>
      </c>
      <c r="D56" s="6">
        <f>'[1]KASKO RAPOR'!E76+'[1]KASKO RAPOR'!G76</f>
        <v>1095</v>
      </c>
      <c r="E56" s="7">
        <v>585</v>
      </c>
      <c r="F56" s="6"/>
      <c r="G56" s="7"/>
      <c r="H56" s="6"/>
      <c r="I56" s="7"/>
    </row>
    <row r="57" spans="1:10" x14ac:dyDescent="0.3">
      <c r="A57" t="s">
        <v>7</v>
      </c>
      <c r="B57" s="6">
        <f>'[1]KASKO RAPOR'!F65+'[1]KASKO RAPOR'!H65</f>
        <v>1019607.8806</v>
      </c>
      <c r="C57" s="7">
        <v>995610</v>
      </c>
      <c r="D57" s="6">
        <f>'[1]KASKO RAPOR'!F76+'[1]KASKO RAPOR'!H76</f>
        <v>2755174.9348999998</v>
      </c>
      <c r="E57" s="7">
        <v>2337528</v>
      </c>
      <c r="F57" s="6"/>
      <c r="G57" s="7"/>
      <c r="H57" s="6"/>
      <c r="I57" s="7"/>
    </row>
    <row r="58" spans="1:10" x14ac:dyDescent="0.3">
      <c r="A58" t="s">
        <v>9</v>
      </c>
      <c r="B58" s="6">
        <f>B53-B56</f>
        <v>58</v>
      </c>
      <c r="C58" s="7">
        <f>C53-C56</f>
        <v>295</v>
      </c>
      <c r="D58" s="6">
        <f>D53-D56</f>
        <v>1566</v>
      </c>
      <c r="E58" s="7">
        <f>E53-E56</f>
        <v>1749</v>
      </c>
      <c r="F58" s="6"/>
      <c r="G58" s="7"/>
      <c r="H58" s="6"/>
      <c r="I58" s="7"/>
    </row>
    <row r="59" spans="1:10" x14ac:dyDescent="0.3">
      <c r="A59" t="s">
        <v>10</v>
      </c>
      <c r="B59" s="12">
        <f>B54/B55</f>
        <v>3.5874315150240421E-2</v>
      </c>
      <c r="C59" s="14">
        <f>C54/C55</f>
        <v>3.4841283840174063E-2</v>
      </c>
      <c r="D59" s="12">
        <f>D54/D55</f>
        <v>2.5157477761001794E-2</v>
      </c>
      <c r="E59" s="14">
        <f>E54/E55</f>
        <v>3.6761690180212317E-2</v>
      </c>
      <c r="F59" s="12"/>
      <c r="G59" s="14"/>
      <c r="H59" s="12"/>
      <c r="I59" s="14"/>
    </row>
    <row r="60" spans="1:10" x14ac:dyDescent="0.3">
      <c r="A60" t="s">
        <v>11</v>
      </c>
      <c r="B60" s="12">
        <f>(B59-C59)/C59</f>
        <v>2.9649633888496726E-2</v>
      </c>
      <c r="C60" s="7"/>
      <c r="D60" s="12">
        <f>(D59-E59)/E59</f>
        <v>-0.31566047051494689</v>
      </c>
      <c r="E60" s="7"/>
      <c r="F60" s="12"/>
      <c r="G60" s="7"/>
      <c r="H60" s="12"/>
      <c r="I60" s="7"/>
    </row>
    <row r="61" spans="1:10" x14ac:dyDescent="0.3">
      <c r="A61" s="13" t="s">
        <v>12</v>
      </c>
      <c r="B61" s="12">
        <f>B57/B54</f>
        <v>1.5767637200267621</v>
      </c>
      <c r="C61" s="14">
        <f>C57/C54</f>
        <v>1.4837616467263981</v>
      </c>
      <c r="D61" s="12">
        <f>D57/D54</f>
        <v>1.5878676367490605</v>
      </c>
      <c r="E61" s="14">
        <f>E57/E54</f>
        <v>1.2753125364857771</v>
      </c>
      <c r="F61" s="12"/>
      <c r="G61" s="14"/>
      <c r="H61" s="12"/>
      <c r="I61" s="14"/>
    </row>
    <row r="62" spans="1:10" x14ac:dyDescent="0.3">
      <c r="B62" s="6"/>
      <c r="C62" s="7"/>
      <c r="D62" s="6"/>
      <c r="E62" s="7"/>
      <c r="F62" s="6"/>
      <c r="G62" s="7"/>
      <c r="H62" s="6"/>
      <c r="I62" s="7"/>
    </row>
  </sheetData>
  <mergeCells count="18">
    <mergeCell ref="A34:I35"/>
    <mergeCell ref="B37:C37"/>
    <mergeCell ref="D37:E37"/>
    <mergeCell ref="F37:G37"/>
    <mergeCell ref="H37:I37"/>
    <mergeCell ref="B51:C51"/>
    <mergeCell ref="D51:E51"/>
    <mergeCell ref="F51:G51"/>
    <mergeCell ref="H51:I51"/>
    <mergeCell ref="A1:I2"/>
    <mergeCell ref="B4:C4"/>
    <mergeCell ref="D4:E4"/>
    <mergeCell ref="F4:G4"/>
    <mergeCell ref="H4:I4"/>
    <mergeCell ref="B17:C17"/>
    <mergeCell ref="D17:E17"/>
    <mergeCell ref="F17:G17"/>
    <mergeCell ref="H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2013-07-16T12:48:36Z</dcterms:modified>
</cp:coreProperties>
</file>