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44" i="1" l="1"/>
  <c r="G42" i="1"/>
  <c r="G41" i="1"/>
  <c r="G40" i="1" s="1"/>
  <c r="L39" i="1"/>
  <c r="G39" i="1"/>
  <c r="L38" i="1"/>
  <c r="L37" i="1" s="1"/>
  <c r="G38" i="1"/>
  <c r="G37" i="1"/>
  <c r="G36" i="1"/>
  <c r="L35" i="1"/>
  <c r="G35" i="1"/>
  <c r="G34" i="1" s="1"/>
  <c r="L34" i="1"/>
  <c r="L33" i="1"/>
  <c r="L32" i="1"/>
  <c r="L31" i="1"/>
  <c r="G31" i="1"/>
  <c r="L30" i="1"/>
  <c r="G30" i="1"/>
  <c r="L29" i="1"/>
  <c r="G29" i="1"/>
  <c r="G28" i="1" s="1"/>
  <c r="L28" i="1"/>
  <c r="L27" i="1"/>
  <c r="G26" i="1"/>
  <c r="L25" i="1"/>
  <c r="G25" i="1"/>
  <c r="G24" i="1" s="1"/>
  <c r="L24" i="1"/>
  <c r="G22" i="1"/>
  <c r="L21" i="1"/>
  <c r="G21" i="1"/>
  <c r="G20" i="1"/>
  <c r="L19" i="1"/>
  <c r="G19" i="1"/>
  <c r="L18" i="1"/>
  <c r="G18" i="1"/>
  <c r="L17" i="1"/>
  <c r="G17" i="1"/>
  <c r="L16" i="1"/>
  <c r="L15" i="1" s="1"/>
  <c r="G16" i="1"/>
  <c r="L14" i="1"/>
  <c r="L13" i="1"/>
  <c r="L12" i="1" s="1"/>
  <c r="G13" i="1"/>
  <c r="G12" i="1"/>
  <c r="G11" i="1" s="1"/>
  <c r="G9" i="1"/>
  <c r="L8" i="1"/>
  <c r="G8" i="1"/>
  <c r="L7" i="1"/>
  <c r="G7" i="1"/>
  <c r="L6" i="1"/>
  <c r="G6" i="1"/>
  <c r="L5" i="1"/>
  <c r="G5" i="1"/>
  <c r="G4" i="1" s="1"/>
  <c r="L4" i="1" l="1"/>
  <c r="G15" i="1"/>
  <c r="L11" i="1"/>
  <c r="L26" i="1"/>
  <c r="L23" i="1" s="1"/>
  <c r="G33" i="1"/>
  <c r="L46" i="1" l="1"/>
  <c r="G46" i="1"/>
  <c r="L49" i="1" s="1"/>
</calcChain>
</file>

<file path=xl/sharedStrings.xml><?xml version="1.0" encoding="utf-8"?>
<sst xmlns="http://schemas.openxmlformats.org/spreadsheetml/2006/main" count="134" uniqueCount="86">
  <si>
    <t>AKTİFLER</t>
  </si>
  <si>
    <t>PASİFLER</t>
  </si>
  <si>
    <t>I</t>
  </si>
  <si>
    <t>NAKİT DEĞERLER</t>
  </si>
  <si>
    <t>BORÇLAR</t>
  </si>
  <si>
    <t>a</t>
  </si>
  <si>
    <t>Kasa</t>
  </si>
  <si>
    <t>Sigorta ve Reasurans Şirketleri Cari Hesabı</t>
  </si>
  <si>
    <t>b</t>
  </si>
  <si>
    <t>Serbest Vadesiz Hesaplar TL</t>
  </si>
  <si>
    <t xml:space="preserve">b </t>
  </si>
  <si>
    <t>Sigorta ve Reasurans Şirketlerinin Depoları</t>
  </si>
  <si>
    <t>c</t>
  </si>
  <si>
    <t>Serbest Vadesiz Hesaplar Döviz</t>
  </si>
  <si>
    <t>Ödenecek Vergi ve Diğer Yükümlülükler</t>
  </si>
  <si>
    <t>d</t>
  </si>
  <si>
    <t>Serbest Vadeli Hesaplar TL</t>
  </si>
  <si>
    <t>Diğer Borçlar</t>
  </si>
  <si>
    <t>e</t>
  </si>
  <si>
    <t>Bloke Vadeli Hesaplar TL</t>
  </si>
  <si>
    <t>II</t>
  </si>
  <si>
    <t>KARŞILIKLAR</t>
  </si>
  <si>
    <t>MENKUL DEĞERLER CÜZDANI</t>
  </si>
  <si>
    <t>A</t>
  </si>
  <si>
    <t>Teknik Karşılıklar</t>
  </si>
  <si>
    <t>Menkul Değerler</t>
  </si>
  <si>
    <t>Cari Rizikolar Karşılığı</t>
  </si>
  <si>
    <t>Menkul Değerler Azalış Karş</t>
  </si>
  <si>
    <t>(-)</t>
  </si>
  <si>
    <t>Cari Rizikolar Karşılığı Reasürer Payı</t>
  </si>
  <si>
    <t>III</t>
  </si>
  <si>
    <t>ALACAKLAR</t>
  </si>
  <si>
    <t>Muallak Hasar Karşılığı</t>
  </si>
  <si>
    <t xml:space="preserve">a </t>
  </si>
  <si>
    <t>Sigortalılar</t>
  </si>
  <si>
    <t>Sigortalılar Prim Alacak Karş</t>
  </si>
  <si>
    <t>Muallak Hasar Karşılığı Reasürer Payı</t>
  </si>
  <si>
    <t>Acenteler</t>
  </si>
  <si>
    <t>Deprem Hasar Karşılığı</t>
  </si>
  <si>
    <t>Acenteler Prim Alacak Karş</t>
  </si>
  <si>
    <t>B</t>
  </si>
  <si>
    <t>Serbest Karşılıklar</t>
  </si>
  <si>
    <t>Sigorta ve Reasurans Şirketleri Depolar</t>
  </si>
  <si>
    <t>DİĞER PASİFLER</t>
  </si>
  <si>
    <t>Diğer Alacaklar</t>
  </si>
  <si>
    <t>IV</t>
  </si>
  <si>
    <t>ÖZKAYNAKLAR</t>
  </si>
  <si>
    <t>İDARİ VE KANUNİ TAKİPTEKİ ALACAKLAR</t>
  </si>
  <si>
    <t>Ödenmiş Sermaye</t>
  </si>
  <si>
    <t>İdari ve Kanuni Takipteki Alacaklar</t>
  </si>
  <si>
    <t>Nominal Sermaye</t>
  </si>
  <si>
    <t>İdari ve Kanuni Takipteki Alacaklar Karş</t>
  </si>
  <si>
    <t>Ödenmemiş Sermaye</t>
  </si>
  <si>
    <t>Kanuni Yedek Akçeler</t>
  </si>
  <si>
    <t>V</t>
  </si>
  <si>
    <t>İŞTİRAKLER</t>
  </si>
  <si>
    <t>Olağan Üstü Hasar Karşılığı</t>
  </si>
  <si>
    <t>İştirakler</t>
  </si>
  <si>
    <t>İhtiyari Yedek Akçeler</t>
  </si>
  <si>
    <t>İştirakler Değer Azalış Karş</t>
  </si>
  <si>
    <t>Olağan Üstü Yedek Akçeler</t>
  </si>
  <si>
    <t>İştiraklere Sermaye Taahhütleri</t>
  </si>
  <si>
    <t>f</t>
  </si>
  <si>
    <t>Yeniden Değerlendirme Fonu</t>
  </si>
  <si>
    <t>g</t>
  </si>
  <si>
    <t>Özel Fonlar</t>
  </si>
  <si>
    <t>VI</t>
  </si>
  <si>
    <t>SABİT DEĞERLER</t>
  </si>
  <si>
    <t>h</t>
  </si>
  <si>
    <t>Zarar</t>
  </si>
  <si>
    <t>Menkuller</t>
  </si>
  <si>
    <t>Dönem Zararı</t>
  </si>
  <si>
    <t>Geçmiş Yıllar Zararı</t>
  </si>
  <si>
    <t>Menkuller Birikmiş Amortismanı</t>
  </si>
  <si>
    <t>Gayrımenkuller</t>
  </si>
  <si>
    <t xml:space="preserve">KAR </t>
  </si>
  <si>
    <t>Dönem Karı</t>
  </si>
  <si>
    <t>Gayrımenkuller Birikmiş Amortismanı</t>
  </si>
  <si>
    <t>Geçmiş Yıllar Karları</t>
  </si>
  <si>
    <t>Özel Maliyet Bedeli</t>
  </si>
  <si>
    <t>Özel Maliyet Bedeli Birikmiş Amortismanı</t>
  </si>
  <si>
    <t>VII</t>
  </si>
  <si>
    <t>DİĞER AKTİFLER ( NET )</t>
  </si>
  <si>
    <t>AKTİFLER TOPLAMI</t>
  </si>
  <si>
    <t>PASİFLER TOPLAMI</t>
  </si>
  <si>
    <t>2017 HAYAT DIŞI KONSOLİDE BİLANÇO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</si>
</sst>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₺_-;\-* #,##0.00\ _₺_-;_-* &quot;-&quot;??\ _₺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1" xfId="1" applyFont="1" applyBorder="1"/>
    <xf numFmtId="43" fontId="2" fillId="0" borderId="1" xfId="1" applyFont="1" applyBorder="1"/>
    <xf numFmtId="0" fontId="3" fillId="0" borderId="0" xfId="0" applyFont="1"/>
    <xf numFmtId="43" fontId="0" fillId="2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%20B&#304;LAN&#199;O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RE"/>
      <sheetName val="ASCAN"/>
      <sheetName val="KIBRIS"/>
      <sheetName val="TÜRK "/>
      <sheetName val="AXA"/>
      <sheetName val="ANADOLU"/>
      <sheetName val="LİMASOL"/>
      <sheetName val="GÜVEN"/>
      <sheetName val="CREDİTWEST"/>
      <sheetName val="DAĞLI"/>
      <sheetName val="ZİRAAT"/>
      <sheetName val="AKFİNANS"/>
      <sheetName val="ZİRVE"/>
      <sheetName val="GROUPAMA"/>
      <sheetName val="AVEON"/>
      <sheetName val="ŞEKER"/>
      <sheetName val="COMMERCIAL"/>
      <sheetName val="GÜNEŞ"/>
      <sheetName val="KIBRIS İKTİSAT"/>
      <sheetName val="NORTHPRİME"/>
      <sheetName val="BEY"/>
      <sheetName val="GULF"/>
      <sheetName val="ZURİCH"/>
      <sheetName val="GOLD"/>
      <sheetName val="KIBRIS KAPİTAL INS.LTD."/>
      <sheetName val="TOWER"/>
      <sheetName val="EUROCITY"/>
      <sheetName val="MAPFREE"/>
      <sheetName val="UNİVERSAL"/>
      <sheetName val="CAN"/>
      <sheetName val="KONSOLİDE"/>
      <sheetName val="RASYOLAR"/>
      <sheetName val="Sheet1"/>
    </sheetNames>
    <sheetDataSet>
      <sheetData sheetId="0">
        <row r="3">
          <cell r="G3">
            <v>371287.48</v>
          </cell>
          <cell r="L3">
            <v>40796.01</v>
          </cell>
        </row>
        <row r="4">
          <cell r="G4">
            <v>1429401.51</v>
          </cell>
        </row>
        <row r="5">
          <cell r="L5">
            <v>625313.81000000006</v>
          </cell>
        </row>
        <row r="6">
          <cell r="L6">
            <v>2116433.33</v>
          </cell>
        </row>
        <row r="11">
          <cell r="G11">
            <v>0</v>
          </cell>
          <cell r="L11">
            <v>2409785.29</v>
          </cell>
        </row>
        <row r="12">
          <cell r="L12">
            <v>45902.65</v>
          </cell>
        </row>
        <row r="14">
          <cell r="G14">
            <v>626511.61</v>
          </cell>
          <cell r="L14">
            <v>137988.73000000001</v>
          </cell>
        </row>
        <row r="15">
          <cell r="L15">
            <v>19954.93</v>
          </cell>
        </row>
        <row r="16">
          <cell r="G16">
            <v>1000517.56</v>
          </cell>
        </row>
        <row r="18">
          <cell r="G18">
            <v>1916629.83</v>
          </cell>
        </row>
        <row r="19">
          <cell r="L19">
            <v>6112.02</v>
          </cell>
        </row>
        <row r="20">
          <cell r="G20">
            <v>260947.05</v>
          </cell>
        </row>
        <row r="22">
          <cell r="L22">
            <v>3220000</v>
          </cell>
        </row>
        <row r="23">
          <cell r="G23">
            <v>273936.76</v>
          </cell>
          <cell r="L23">
            <v>3220000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G27">
            <v>285000</v>
          </cell>
        </row>
        <row r="31">
          <cell r="L31">
            <v>545583.78</v>
          </cell>
        </row>
        <row r="33">
          <cell r="G33">
            <v>95511</v>
          </cell>
          <cell r="L33">
            <v>545583.78</v>
          </cell>
        </row>
        <row r="34">
          <cell r="G34">
            <v>79764.990000000005</v>
          </cell>
        </row>
        <row r="35">
          <cell r="G35">
            <v>1136654.5900000001</v>
          </cell>
        </row>
        <row r="36">
          <cell r="G36">
            <v>1495598.11</v>
          </cell>
          <cell r="L36">
            <v>5697.28</v>
          </cell>
        </row>
        <row r="37">
          <cell r="G37">
            <v>358943.52</v>
          </cell>
          <cell r="L37">
            <v>13693.38</v>
          </cell>
        </row>
        <row r="42">
          <cell r="G42">
            <v>647746.09</v>
          </cell>
        </row>
      </sheetData>
      <sheetData sheetId="1">
        <row r="3">
          <cell r="G3">
            <v>359787.38</v>
          </cell>
          <cell r="L3">
            <v>97785.57</v>
          </cell>
        </row>
        <row r="4">
          <cell r="G4">
            <v>5403512.5</v>
          </cell>
        </row>
        <row r="5">
          <cell r="L5">
            <v>53503.37</v>
          </cell>
        </row>
        <row r="6">
          <cell r="L6">
            <v>361828.26</v>
          </cell>
        </row>
        <row r="10">
          <cell r="G10">
            <v>0</v>
          </cell>
        </row>
        <row r="11">
          <cell r="G11">
            <v>0</v>
          </cell>
          <cell r="L11">
            <v>2531298.91</v>
          </cell>
        </row>
        <row r="12">
          <cell r="L12">
            <v>931822.55</v>
          </cell>
        </row>
        <row r="14">
          <cell r="G14">
            <v>1651781.23</v>
          </cell>
          <cell r="L14">
            <v>358828</v>
          </cell>
        </row>
        <row r="15">
          <cell r="L15">
            <v>170621.2</v>
          </cell>
        </row>
        <row r="16">
          <cell r="G16">
            <v>92470.18</v>
          </cell>
        </row>
        <row r="18">
          <cell r="G18">
            <v>50400</v>
          </cell>
        </row>
        <row r="19">
          <cell r="L19">
            <v>256352.09</v>
          </cell>
        </row>
        <row r="20">
          <cell r="G20">
            <v>22620.5</v>
          </cell>
        </row>
        <row r="22">
          <cell r="L22">
            <v>3500000</v>
          </cell>
        </row>
        <row r="23">
          <cell r="G23">
            <v>49375.92</v>
          </cell>
          <cell r="L23">
            <v>3500000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566957.48</v>
          </cell>
        </row>
        <row r="31">
          <cell r="L31">
            <v>0</v>
          </cell>
        </row>
        <row r="33">
          <cell r="G33">
            <v>709140.47</v>
          </cell>
        </row>
        <row r="34">
          <cell r="G34">
            <v>607970.73</v>
          </cell>
        </row>
        <row r="36">
          <cell r="L36">
            <v>363765.8</v>
          </cell>
        </row>
        <row r="37">
          <cell r="L37">
            <v>842199.4</v>
          </cell>
        </row>
        <row r="42">
          <cell r="G42">
            <v>98957.68</v>
          </cell>
        </row>
      </sheetData>
      <sheetData sheetId="2">
        <row r="3">
          <cell r="G3">
            <v>519675.69</v>
          </cell>
          <cell r="L3">
            <v>126851.54</v>
          </cell>
        </row>
        <row r="4">
          <cell r="G4">
            <v>11381276.18</v>
          </cell>
        </row>
        <row r="5">
          <cell r="L5">
            <v>695751.38</v>
          </cell>
        </row>
        <row r="6">
          <cell r="L6">
            <v>107231.47</v>
          </cell>
        </row>
        <row r="11">
          <cell r="G11">
            <v>0</v>
          </cell>
          <cell r="L11">
            <v>6363209.7199999997</v>
          </cell>
        </row>
        <row r="12">
          <cell r="L12">
            <v>113397.17</v>
          </cell>
        </row>
        <row r="14">
          <cell r="G14">
            <v>573107.24</v>
          </cell>
          <cell r="L14">
            <v>363452.64</v>
          </cell>
        </row>
        <row r="15">
          <cell r="G15">
            <v>52732.86</v>
          </cell>
          <cell r="L15">
            <v>50756.35</v>
          </cell>
        </row>
        <row r="16">
          <cell r="G16">
            <v>2844238.03</v>
          </cell>
        </row>
        <row r="17">
          <cell r="G17">
            <v>405097.65</v>
          </cell>
        </row>
        <row r="20">
          <cell r="G20">
            <v>226301.87</v>
          </cell>
        </row>
        <row r="22">
          <cell r="L22">
            <v>6258267</v>
          </cell>
        </row>
        <row r="23">
          <cell r="G23">
            <v>546258.37</v>
          </cell>
          <cell r="L23">
            <v>6258267</v>
          </cell>
        </row>
        <row r="25">
          <cell r="L25">
            <v>0</v>
          </cell>
        </row>
        <row r="26">
          <cell r="L26">
            <v>0</v>
          </cell>
        </row>
        <row r="33">
          <cell r="G33">
            <v>513920.97</v>
          </cell>
        </row>
        <row r="34">
          <cell r="G34">
            <v>436115.93</v>
          </cell>
        </row>
        <row r="35">
          <cell r="G35">
            <v>0</v>
          </cell>
        </row>
        <row r="36">
          <cell r="L36">
            <v>1751221.1</v>
          </cell>
        </row>
        <row r="37">
          <cell r="L37">
            <v>1598829.16</v>
          </cell>
        </row>
        <row r="42">
          <cell r="G42">
            <v>1389828.58</v>
          </cell>
        </row>
      </sheetData>
      <sheetData sheetId="3">
        <row r="3">
          <cell r="G3">
            <v>13896.31</v>
          </cell>
          <cell r="L3">
            <v>486031.02</v>
          </cell>
        </row>
        <row r="4">
          <cell r="G4">
            <v>10542871.83</v>
          </cell>
        </row>
        <row r="5">
          <cell r="L5">
            <v>482340.6</v>
          </cell>
        </row>
        <row r="6">
          <cell r="L6">
            <v>19500</v>
          </cell>
        </row>
        <row r="11">
          <cell r="G11">
            <v>0</v>
          </cell>
          <cell r="L11">
            <v>2479182.63</v>
          </cell>
        </row>
        <row r="12">
          <cell r="L12">
            <v>1226114.1599999999</v>
          </cell>
        </row>
        <row r="14">
          <cell r="G14">
            <v>653761.56999999995</v>
          </cell>
        </row>
        <row r="16">
          <cell r="G16">
            <v>1101218.44</v>
          </cell>
        </row>
        <row r="19">
          <cell r="L19">
            <v>352108.28</v>
          </cell>
        </row>
        <row r="20">
          <cell r="G20">
            <v>56621</v>
          </cell>
        </row>
        <row r="22">
          <cell r="L22">
            <v>9302000</v>
          </cell>
        </row>
        <row r="23">
          <cell r="L23">
            <v>9310000</v>
          </cell>
        </row>
        <row r="26">
          <cell r="L26">
            <v>0</v>
          </cell>
        </row>
        <row r="31">
          <cell r="L31">
            <v>0</v>
          </cell>
        </row>
        <row r="33">
          <cell r="G33">
            <v>243594.69</v>
          </cell>
        </row>
        <row r="34">
          <cell r="G34">
            <v>153889.24</v>
          </cell>
        </row>
        <row r="35">
          <cell r="G35">
            <v>1562312.02</v>
          </cell>
        </row>
        <row r="36">
          <cell r="G36">
            <v>1718522.5</v>
          </cell>
          <cell r="L36">
            <v>1776774.7</v>
          </cell>
        </row>
        <row r="37">
          <cell r="G37">
            <v>156210.48000000001</v>
          </cell>
          <cell r="L37">
            <v>673608.84</v>
          </cell>
        </row>
        <row r="42">
          <cell r="G42">
            <v>325045.28999999998</v>
          </cell>
        </row>
      </sheetData>
      <sheetData sheetId="4">
        <row r="4">
          <cell r="G4">
            <v>5817644</v>
          </cell>
        </row>
        <row r="5">
          <cell r="L5">
            <v>461772</v>
          </cell>
        </row>
        <row r="6">
          <cell r="L6">
            <v>920</v>
          </cell>
        </row>
        <row r="11">
          <cell r="G11">
            <v>0</v>
          </cell>
          <cell r="L11">
            <v>1768410</v>
          </cell>
        </row>
        <row r="12">
          <cell r="L12">
            <v>219422</v>
          </cell>
        </row>
        <row r="14">
          <cell r="G14">
            <v>747658</v>
          </cell>
          <cell r="L14">
            <v>821868</v>
          </cell>
        </row>
        <row r="15">
          <cell r="L15">
            <v>-37309</v>
          </cell>
        </row>
        <row r="16">
          <cell r="G16">
            <v>369823</v>
          </cell>
        </row>
        <row r="17">
          <cell r="L17">
            <v>85157</v>
          </cell>
        </row>
        <row r="22">
          <cell r="L22">
            <v>3650000</v>
          </cell>
        </row>
        <row r="23">
          <cell r="G23">
            <v>315763</v>
          </cell>
          <cell r="L23">
            <v>3650000</v>
          </cell>
        </row>
        <row r="24">
          <cell r="G24">
            <v>315763</v>
          </cell>
        </row>
        <row r="25">
          <cell r="L25">
            <v>0</v>
          </cell>
        </row>
        <row r="26">
          <cell r="L26">
            <v>0</v>
          </cell>
        </row>
        <row r="31">
          <cell r="L31">
            <v>0</v>
          </cell>
        </row>
        <row r="33">
          <cell r="G33">
            <v>18500</v>
          </cell>
        </row>
        <row r="34">
          <cell r="G34">
            <v>15980</v>
          </cell>
        </row>
        <row r="35">
          <cell r="G35">
            <v>0</v>
          </cell>
        </row>
        <row r="36">
          <cell r="L36">
            <v>1377562</v>
          </cell>
        </row>
        <row r="42">
          <cell r="G42">
            <v>1045931</v>
          </cell>
        </row>
      </sheetData>
      <sheetData sheetId="5">
        <row r="3">
          <cell r="L3">
            <v>16326624.689999999</v>
          </cell>
        </row>
        <row r="4">
          <cell r="G4">
            <v>15919523.720000001</v>
          </cell>
        </row>
        <row r="5">
          <cell r="L5">
            <v>257111.21</v>
          </cell>
        </row>
        <row r="6">
          <cell r="L6">
            <v>5683237.3200000003</v>
          </cell>
        </row>
        <row r="11">
          <cell r="G11">
            <v>0</v>
          </cell>
        </row>
        <row r="14">
          <cell r="G14">
            <v>11532183.029999999</v>
          </cell>
        </row>
        <row r="19">
          <cell r="L19">
            <v>1.1499999999999999</v>
          </cell>
        </row>
        <row r="20">
          <cell r="G20">
            <v>4091943.3</v>
          </cell>
        </row>
        <row r="22">
          <cell r="L22">
            <v>6650000</v>
          </cell>
        </row>
        <row r="23">
          <cell r="G23">
            <v>1091166.1100000001</v>
          </cell>
        </row>
        <row r="24">
          <cell r="G24">
            <v>1091166.1100000001</v>
          </cell>
        </row>
        <row r="25">
          <cell r="L25">
            <v>0</v>
          </cell>
        </row>
        <row r="26">
          <cell r="L26">
            <v>0</v>
          </cell>
        </row>
        <row r="31">
          <cell r="L31">
            <v>0</v>
          </cell>
        </row>
        <row r="33">
          <cell r="G33">
            <v>718367.19</v>
          </cell>
        </row>
        <row r="34">
          <cell r="G34">
            <v>536459.75</v>
          </cell>
        </row>
        <row r="35">
          <cell r="G35">
            <v>0</v>
          </cell>
        </row>
        <row r="36">
          <cell r="L36">
            <v>2030368.81</v>
          </cell>
        </row>
        <row r="37">
          <cell r="L37">
            <v>778214.31</v>
          </cell>
        </row>
      </sheetData>
      <sheetData sheetId="6">
        <row r="3">
          <cell r="G3">
            <v>116.43</v>
          </cell>
          <cell r="L3">
            <v>946940.67</v>
          </cell>
        </row>
        <row r="4">
          <cell r="G4">
            <v>5393794.9199999999</v>
          </cell>
        </row>
        <row r="5">
          <cell r="L5">
            <v>427626.27</v>
          </cell>
        </row>
        <row r="6">
          <cell r="L6">
            <v>300811.49</v>
          </cell>
        </row>
        <row r="11">
          <cell r="G11">
            <v>0</v>
          </cell>
          <cell r="L11">
            <v>8362074.0999999996</v>
          </cell>
        </row>
        <row r="12">
          <cell r="L12">
            <v>3761810.86</v>
          </cell>
        </row>
        <row r="14">
          <cell r="G14">
            <v>2434698.5699999998</v>
          </cell>
          <cell r="L14">
            <v>620359.64</v>
          </cell>
        </row>
        <row r="15">
          <cell r="L15">
            <v>310196.33</v>
          </cell>
        </row>
        <row r="16">
          <cell r="G16">
            <v>2613669.4500000002</v>
          </cell>
        </row>
        <row r="19">
          <cell r="L19">
            <v>1142747.73</v>
          </cell>
        </row>
        <row r="20">
          <cell r="G20">
            <v>22662.75</v>
          </cell>
        </row>
        <row r="22">
          <cell r="L22">
            <v>3216425</v>
          </cell>
        </row>
        <row r="23">
          <cell r="G23">
            <v>12795</v>
          </cell>
          <cell r="L23">
            <v>8000000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G27">
            <v>415960</v>
          </cell>
          <cell r="L27">
            <v>905124.68</v>
          </cell>
        </row>
        <row r="31">
          <cell r="L31">
            <v>0</v>
          </cell>
        </row>
        <row r="33">
          <cell r="G33">
            <v>893880.94</v>
          </cell>
        </row>
        <row r="34">
          <cell r="G34">
            <v>401475.23</v>
          </cell>
        </row>
        <row r="35">
          <cell r="G35">
            <v>149532</v>
          </cell>
        </row>
        <row r="36">
          <cell r="G36">
            <v>149532</v>
          </cell>
          <cell r="L36">
            <v>1128351.05</v>
          </cell>
        </row>
        <row r="42">
          <cell r="G42">
            <v>1442818.61</v>
          </cell>
        </row>
      </sheetData>
      <sheetData sheetId="7">
        <row r="3">
          <cell r="G3">
            <v>144221.98000000001</v>
          </cell>
          <cell r="L3">
            <v>1313748.8400000001</v>
          </cell>
        </row>
        <row r="4">
          <cell r="G4">
            <v>6256907.6299999999</v>
          </cell>
        </row>
        <row r="5">
          <cell r="L5">
            <v>435938.62</v>
          </cell>
        </row>
        <row r="6">
          <cell r="L6">
            <v>1613869.24</v>
          </cell>
        </row>
        <row r="11">
          <cell r="G11">
            <v>0</v>
          </cell>
          <cell r="L11">
            <v>8560840.3800000008</v>
          </cell>
        </row>
        <row r="12">
          <cell r="L12">
            <v>3751254.76</v>
          </cell>
        </row>
        <row r="14">
          <cell r="G14">
            <v>1549598.07</v>
          </cell>
          <cell r="L14">
            <v>1498250.44</v>
          </cell>
        </row>
        <row r="15">
          <cell r="L15">
            <v>782085.89</v>
          </cell>
        </row>
        <row r="16">
          <cell r="G16">
            <v>6785780.5899999999</v>
          </cell>
        </row>
        <row r="17">
          <cell r="G17">
            <v>76892.259999999995</v>
          </cell>
        </row>
        <row r="19">
          <cell r="L19">
            <v>1045294.5</v>
          </cell>
        </row>
        <row r="20">
          <cell r="G20">
            <v>35726.92</v>
          </cell>
        </row>
        <row r="22">
          <cell r="L22">
            <v>6000000</v>
          </cell>
        </row>
        <row r="23">
          <cell r="G23">
            <v>76892.259999999995</v>
          </cell>
          <cell r="L23">
            <v>6000000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169974.67</v>
          </cell>
        </row>
        <row r="33">
          <cell r="G33">
            <v>439535.37</v>
          </cell>
        </row>
        <row r="34">
          <cell r="G34">
            <v>206250.22</v>
          </cell>
        </row>
        <row r="35">
          <cell r="G35">
            <v>424770.86000000004</v>
          </cell>
        </row>
        <row r="36">
          <cell r="G36">
            <v>822510.56</v>
          </cell>
          <cell r="L36">
            <v>1033607.81</v>
          </cell>
        </row>
        <row r="37">
          <cell r="G37">
            <v>397739.7</v>
          </cell>
        </row>
        <row r="42">
          <cell r="G42">
            <v>1707892.65</v>
          </cell>
        </row>
      </sheetData>
      <sheetData sheetId="8">
        <row r="3">
          <cell r="G3">
            <v>40865.870000000003</v>
          </cell>
          <cell r="L3">
            <v>991412</v>
          </cell>
        </row>
        <row r="4">
          <cell r="G4">
            <v>7346571.9000000004</v>
          </cell>
        </row>
        <row r="5">
          <cell r="L5">
            <v>964560.69</v>
          </cell>
        </row>
        <row r="6">
          <cell r="L6">
            <v>91994.12</v>
          </cell>
        </row>
        <row r="11">
          <cell r="G11">
            <v>0</v>
          </cell>
          <cell r="L11">
            <v>7027533.5099999998</v>
          </cell>
        </row>
        <row r="12">
          <cell r="L12">
            <v>3327125.69</v>
          </cell>
        </row>
        <row r="14">
          <cell r="G14">
            <v>1917201.99</v>
          </cell>
          <cell r="L14">
            <v>3345622.2</v>
          </cell>
        </row>
        <row r="15">
          <cell r="L15">
            <v>2117206.87</v>
          </cell>
        </row>
        <row r="16">
          <cell r="G16">
            <v>2586521.39</v>
          </cell>
        </row>
        <row r="19">
          <cell r="L19">
            <v>1102283.3600000001</v>
          </cell>
        </row>
        <row r="22">
          <cell r="L22">
            <v>4000000</v>
          </cell>
        </row>
        <row r="23">
          <cell r="G23">
            <v>69928.210000000006</v>
          </cell>
          <cell r="L23">
            <v>4000000</v>
          </cell>
        </row>
        <row r="24">
          <cell r="G24">
            <v>69928.210000000006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1873891.45</v>
          </cell>
        </row>
        <row r="31">
          <cell r="L31">
            <v>0</v>
          </cell>
        </row>
        <row r="33">
          <cell r="G33">
            <v>414874</v>
          </cell>
        </row>
        <row r="34">
          <cell r="G34">
            <v>305266.92</v>
          </cell>
        </row>
        <row r="35">
          <cell r="G35">
            <v>2705323.4699999997</v>
          </cell>
        </row>
        <row r="36">
          <cell r="G36">
            <v>3928277.36</v>
          </cell>
          <cell r="L36">
            <v>2475294.4700000002</v>
          </cell>
        </row>
        <row r="37">
          <cell r="G37">
            <v>1222953.8899999999</v>
          </cell>
        </row>
        <row r="42">
          <cell r="G42">
            <v>1722167.54</v>
          </cell>
        </row>
      </sheetData>
      <sheetData sheetId="9">
        <row r="3">
          <cell r="G3">
            <v>664185.12</v>
          </cell>
          <cell r="L3">
            <v>239612.34</v>
          </cell>
        </row>
        <row r="4">
          <cell r="G4">
            <v>5391102.5700000003</v>
          </cell>
        </row>
        <row r="5">
          <cell r="L5">
            <v>320748.09999999998</v>
          </cell>
        </row>
        <row r="6">
          <cell r="L6">
            <v>178843.4</v>
          </cell>
        </row>
        <row r="10">
          <cell r="G10">
            <v>256709.73</v>
          </cell>
        </row>
        <row r="11">
          <cell r="G11">
            <v>0</v>
          </cell>
          <cell r="L11">
            <v>5340829.82</v>
          </cell>
        </row>
        <row r="12">
          <cell r="L12">
            <v>761183.03</v>
          </cell>
        </row>
        <row r="14">
          <cell r="G14">
            <v>1213121.31</v>
          </cell>
          <cell r="L14">
            <v>855283.79</v>
          </cell>
        </row>
        <row r="15">
          <cell r="L15">
            <v>183522.35</v>
          </cell>
        </row>
        <row r="16">
          <cell r="G16">
            <v>1166130.8400000001</v>
          </cell>
        </row>
        <row r="19">
          <cell r="L19">
            <v>213249.95</v>
          </cell>
        </row>
        <row r="20">
          <cell r="G20">
            <v>616806.03</v>
          </cell>
        </row>
        <row r="22">
          <cell r="L22">
            <v>4775000</v>
          </cell>
        </row>
        <row r="23">
          <cell r="G23">
            <v>343787.08</v>
          </cell>
          <cell r="L23">
            <v>4775000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1343.7</v>
          </cell>
        </row>
        <row r="31">
          <cell r="L31">
            <v>0</v>
          </cell>
        </row>
        <row r="33">
          <cell r="G33">
            <v>696532.7</v>
          </cell>
        </row>
        <row r="34">
          <cell r="G34">
            <v>452801.63</v>
          </cell>
        </row>
        <row r="35">
          <cell r="G35">
            <v>1125675.44</v>
          </cell>
        </row>
        <row r="36">
          <cell r="G36">
            <v>1872251.22</v>
          </cell>
          <cell r="L36">
            <v>762002.92</v>
          </cell>
        </row>
        <row r="37">
          <cell r="G37">
            <v>746575.78</v>
          </cell>
        </row>
        <row r="42">
          <cell r="G42">
            <v>720959.45</v>
          </cell>
        </row>
      </sheetData>
      <sheetData sheetId="10">
        <row r="4">
          <cell r="G4">
            <v>4171967.43</v>
          </cell>
        </row>
        <row r="5">
          <cell r="L5">
            <v>58409.13</v>
          </cell>
        </row>
        <row r="11">
          <cell r="G11">
            <v>0</v>
          </cell>
          <cell r="L11">
            <v>645270.84</v>
          </cell>
        </row>
        <row r="12">
          <cell r="L12">
            <v>151575.95000000001</v>
          </cell>
        </row>
        <row r="14">
          <cell r="G14">
            <v>3053</v>
          </cell>
          <cell r="L14">
            <v>205170</v>
          </cell>
        </row>
        <row r="15">
          <cell r="L15">
            <v>94000</v>
          </cell>
        </row>
        <row r="16">
          <cell r="G16">
            <v>72658.350000000006</v>
          </cell>
        </row>
        <row r="19">
          <cell r="L19">
            <v>53682.6</v>
          </cell>
        </row>
        <row r="22">
          <cell r="L22">
            <v>3650000</v>
          </cell>
        </row>
        <row r="23">
          <cell r="L23">
            <v>3650000</v>
          </cell>
        </row>
        <row r="25">
          <cell r="L25">
            <v>0</v>
          </cell>
        </row>
        <row r="26">
          <cell r="L26">
            <v>0</v>
          </cell>
        </row>
        <row r="33">
          <cell r="G33">
            <v>138799.26</v>
          </cell>
        </row>
        <row r="34">
          <cell r="G34">
            <v>42507.67</v>
          </cell>
        </row>
        <row r="35">
          <cell r="G35">
            <v>0</v>
          </cell>
        </row>
        <row r="36">
          <cell r="L36">
            <v>334357.46000000002</v>
          </cell>
        </row>
        <row r="42">
          <cell r="G42">
            <v>357343.71</v>
          </cell>
        </row>
      </sheetData>
      <sheetData sheetId="11">
        <row r="3">
          <cell r="L3">
            <v>143299.74</v>
          </cell>
        </row>
        <row r="4">
          <cell r="G4">
            <v>1021319.17</v>
          </cell>
        </row>
        <row r="5">
          <cell r="L5">
            <v>15824.65</v>
          </cell>
        </row>
        <row r="6">
          <cell r="L6">
            <v>22018.36</v>
          </cell>
        </row>
        <row r="11">
          <cell r="G11">
            <v>0</v>
          </cell>
          <cell r="L11">
            <v>763076.49</v>
          </cell>
        </row>
        <row r="12">
          <cell r="L12">
            <v>362855.88</v>
          </cell>
        </row>
        <row r="14">
          <cell r="L14">
            <v>584290.1</v>
          </cell>
        </row>
        <row r="15">
          <cell r="G15">
            <v>0</v>
          </cell>
          <cell r="L15">
            <v>292665.05</v>
          </cell>
        </row>
        <row r="16">
          <cell r="G16">
            <v>752993.92</v>
          </cell>
        </row>
        <row r="17">
          <cell r="L17">
            <v>0</v>
          </cell>
        </row>
        <row r="19">
          <cell r="L19">
            <v>113171.59</v>
          </cell>
        </row>
        <row r="22">
          <cell r="L22">
            <v>2900000</v>
          </cell>
        </row>
        <row r="23">
          <cell r="L23">
            <v>3000000</v>
          </cell>
        </row>
        <row r="25">
          <cell r="L25">
            <v>0</v>
          </cell>
        </row>
        <row r="26">
          <cell r="L26">
            <v>0</v>
          </cell>
        </row>
        <row r="31">
          <cell r="L31">
            <v>0</v>
          </cell>
        </row>
        <row r="33">
          <cell r="G33">
            <v>536862.43999999994</v>
          </cell>
        </row>
        <row r="34">
          <cell r="G34">
            <v>389574.79</v>
          </cell>
        </row>
        <row r="35">
          <cell r="G35">
            <v>924528.72</v>
          </cell>
        </row>
        <row r="36">
          <cell r="G36">
            <v>1114058</v>
          </cell>
          <cell r="L36">
            <v>69055.44</v>
          </cell>
        </row>
        <row r="37">
          <cell r="G37">
            <v>189529.28</v>
          </cell>
        </row>
        <row r="42">
          <cell r="G42">
            <v>1109085.98</v>
          </cell>
        </row>
      </sheetData>
      <sheetData sheetId="12">
        <row r="3">
          <cell r="G3">
            <v>482330.63</v>
          </cell>
          <cell r="L3">
            <v>881405.69</v>
          </cell>
        </row>
        <row r="4">
          <cell r="G4">
            <v>-1099709.3999999999</v>
          </cell>
        </row>
        <row r="5">
          <cell r="G5">
            <v>31495.1</v>
          </cell>
          <cell r="L5">
            <v>464059.78</v>
          </cell>
        </row>
        <row r="6">
          <cell r="G6">
            <v>8786259.5899999999</v>
          </cell>
          <cell r="L6">
            <v>302910.71999999997</v>
          </cell>
        </row>
        <row r="7">
          <cell r="G7">
            <v>772500</v>
          </cell>
        </row>
        <row r="11">
          <cell r="L11">
            <v>5791631.7999999998</v>
          </cell>
        </row>
        <row r="12">
          <cell r="L12">
            <v>1671864.44</v>
          </cell>
        </row>
        <row r="14">
          <cell r="G14">
            <v>842260.1</v>
          </cell>
          <cell r="L14">
            <v>2944097.36</v>
          </cell>
        </row>
        <row r="15">
          <cell r="G15">
            <v>285414.74</v>
          </cell>
          <cell r="L15">
            <v>1526307.75</v>
          </cell>
        </row>
        <row r="16">
          <cell r="G16">
            <v>2650255.9500000002</v>
          </cell>
        </row>
        <row r="17">
          <cell r="G17">
            <v>881941.06</v>
          </cell>
        </row>
        <row r="19">
          <cell r="L19">
            <v>459851.47</v>
          </cell>
        </row>
        <row r="22">
          <cell r="L22">
            <v>3200000</v>
          </cell>
        </row>
        <row r="23">
          <cell r="G23">
            <v>512406.4</v>
          </cell>
          <cell r="L23">
            <v>3200000</v>
          </cell>
        </row>
        <row r="24">
          <cell r="G24">
            <v>512406.4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14974.96</v>
          </cell>
        </row>
        <row r="31">
          <cell r="L31">
            <v>0</v>
          </cell>
        </row>
        <row r="33">
          <cell r="G33">
            <v>756939.15</v>
          </cell>
        </row>
        <row r="34">
          <cell r="G34">
            <v>641846.85</v>
          </cell>
        </row>
        <row r="35">
          <cell r="G35">
            <v>0</v>
          </cell>
        </row>
        <row r="36">
          <cell r="L36">
            <v>1607153.09</v>
          </cell>
        </row>
        <row r="42">
          <cell r="G42">
            <v>1054784.21</v>
          </cell>
        </row>
      </sheetData>
      <sheetData sheetId="13">
        <row r="4">
          <cell r="G4">
            <v>7679890.2000000002</v>
          </cell>
        </row>
        <row r="5">
          <cell r="L5">
            <v>148644.28</v>
          </cell>
        </row>
        <row r="6">
          <cell r="G6">
            <v>2589628.67</v>
          </cell>
          <cell r="L6">
            <v>680224.87</v>
          </cell>
        </row>
        <row r="11">
          <cell r="G11">
            <v>0</v>
          </cell>
          <cell r="L11">
            <v>9490522.5</v>
          </cell>
        </row>
        <row r="12">
          <cell r="L12">
            <v>147837.99</v>
          </cell>
        </row>
        <row r="14">
          <cell r="G14">
            <v>3673.49</v>
          </cell>
          <cell r="L14">
            <v>6084972.2199999997</v>
          </cell>
        </row>
        <row r="15">
          <cell r="L15">
            <v>1078204.19</v>
          </cell>
        </row>
        <row r="16">
          <cell r="G16">
            <v>7223305.54</v>
          </cell>
        </row>
        <row r="17">
          <cell r="G17">
            <v>1108463.8700000001</v>
          </cell>
          <cell r="L17">
            <v>33292.11</v>
          </cell>
        </row>
        <row r="19">
          <cell r="L19">
            <v>36562.81</v>
          </cell>
        </row>
        <row r="22">
          <cell r="L22">
            <v>3400000</v>
          </cell>
        </row>
        <row r="23">
          <cell r="G23">
            <v>360665.9</v>
          </cell>
        </row>
        <row r="25">
          <cell r="L25">
            <v>0</v>
          </cell>
        </row>
        <row r="26">
          <cell r="L26">
            <v>0</v>
          </cell>
        </row>
        <row r="29">
          <cell r="L29">
            <v>13659</v>
          </cell>
        </row>
        <row r="31">
          <cell r="L31">
            <v>1286485.1399999999</v>
          </cell>
        </row>
        <row r="33">
          <cell r="G33">
            <v>51492.22</v>
          </cell>
        </row>
        <row r="34">
          <cell r="G34">
            <v>44345.22</v>
          </cell>
        </row>
        <row r="35">
          <cell r="G35">
            <v>0</v>
          </cell>
        </row>
        <row r="36">
          <cell r="G36">
            <v>0</v>
          </cell>
        </row>
        <row r="37">
          <cell r="L37">
            <v>2158460.8199999998</v>
          </cell>
        </row>
        <row r="42">
          <cell r="G42">
            <v>2777964.36</v>
          </cell>
        </row>
      </sheetData>
      <sheetData sheetId="14">
        <row r="3">
          <cell r="L3">
            <v>39452.129999999997</v>
          </cell>
        </row>
        <row r="4">
          <cell r="G4">
            <v>842549.08</v>
          </cell>
        </row>
        <row r="5">
          <cell r="G5">
            <v>1549676.29</v>
          </cell>
          <cell r="L5">
            <v>20992.5</v>
          </cell>
        </row>
        <row r="6">
          <cell r="L6">
            <v>339969.69</v>
          </cell>
        </row>
        <row r="11">
          <cell r="G11">
            <v>0</v>
          </cell>
          <cell r="L11">
            <v>567310.91</v>
          </cell>
        </row>
        <row r="12">
          <cell r="L12">
            <v>317945.34000000003</v>
          </cell>
        </row>
        <row r="14">
          <cell r="G14">
            <v>67389.48</v>
          </cell>
          <cell r="L14">
            <v>56550.52</v>
          </cell>
        </row>
        <row r="15">
          <cell r="L15">
            <v>39585.35</v>
          </cell>
        </row>
        <row r="16">
          <cell r="G16">
            <v>95978.04</v>
          </cell>
        </row>
        <row r="19">
          <cell r="L19">
            <v>11098.76</v>
          </cell>
        </row>
        <row r="22">
          <cell r="L22">
            <v>3045000</v>
          </cell>
        </row>
        <row r="23">
          <cell r="L23">
            <v>3045000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131.54</v>
          </cell>
        </row>
        <row r="31">
          <cell r="L31">
            <v>590814.04</v>
          </cell>
        </row>
        <row r="33">
          <cell r="G33">
            <v>145218.06</v>
          </cell>
          <cell r="L33">
            <v>590814.04</v>
          </cell>
        </row>
        <row r="34">
          <cell r="G34">
            <v>29391.51</v>
          </cell>
        </row>
        <row r="36">
          <cell r="L36">
            <v>175.87</v>
          </cell>
        </row>
        <row r="37">
          <cell r="L37">
            <v>10919.83</v>
          </cell>
        </row>
        <row r="42">
          <cell r="G42">
            <v>471837.58</v>
          </cell>
        </row>
      </sheetData>
      <sheetData sheetId="15">
        <row r="3">
          <cell r="G3">
            <v>374960.26</v>
          </cell>
          <cell r="L3">
            <v>128440.45</v>
          </cell>
        </row>
        <row r="4">
          <cell r="G4">
            <v>9554724.8399999999</v>
          </cell>
        </row>
        <row r="5">
          <cell r="L5">
            <v>247194.36</v>
          </cell>
        </row>
        <row r="6">
          <cell r="L6">
            <v>1209049.8700000001</v>
          </cell>
        </row>
        <row r="11">
          <cell r="G11">
            <v>0</v>
          </cell>
          <cell r="L11">
            <v>8608111.4800000004</v>
          </cell>
        </row>
        <row r="12">
          <cell r="L12">
            <v>247696.01</v>
          </cell>
        </row>
        <row r="14">
          <cell r="G14">
            <v>2099758.54</v>
          </cell>
          <cell r="L14">
            <v>3623504.31</v>
          </cell>
        </row>
        <row r="15">
          <cell r="G15">
            <v>220.81</v>
          </cell>
          <cell r="L15">
            <v>3063.01</v>
          </cell>
        </row>
        <row r="16">
          <cell r="G16">
            <v>7026444.5</v>
          </cell>
        </row>
        <row r="19">
          <cell r="L19">
            <v>87968.95</v>
          </cell>
        </row>
        <row r="20">
          <cell r="G20">
            <v>26340</v>
          </cell>
        </row>
        <row r="22">
          <cell r="L22">
            <v>6000000</v>
          </cell>
        </row>
        <row r="23">
          <cell r="G23">
            <v>3055973.96</v>
          </cell>
          <cell r="L23">
            <v>6000000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88941.52</v>
          </cell>
        </row>
        <row r="31">
          <cell r="L31">
            <v>0</v>
          </cell>
        </row>
        <row r="33">
          <cell r="G33">
            <v>824246.14</v>
          </cell>
        </row>
        <row r="34">
          <cell r="G34">
            <v>700367.16</v>
          </cell>
        </row>
        <row r="35">
          <cell r="G35">
            <v>196157.87000000005</v>
          </cell>
        </row>
        <row r="36">
          <cell r="G36">
            <v>583313.05000000005</v>
          </cell>
          <cell r="L36">
            <v>56366.49</v>
          </cell>
        </row>
        <row r="37">
          <cell r="G37">
            <v>387155.18</v>
          </cell>
          <cell r="L37">
            <v>4546818.5199999996</v>
          </cell>
        </row>
        <row r="42">
          <cell r="G42">
            <v>1887618.79</v>
          </cell>
        </row>
      </sheetData>
      <sheetData sheetId="16">
        <row r="3">
          <cell r="G3">
            <v>106299.87</v>
          </cell>
          <cell r="L3">
            <v>4328049.88</v>
          </cell>
        </row>
        <row r="4">
          <cell r="G4">
            <v>6645740.8799999999</v>
          </cell>
        </row>
        <row r="5">
          <cell r="L5">
            <v>208649</v>
          </cell>
        </row>
        <row r="6">
          <cell r="L6">
            <v>1746309.54</v>
          </cell>
        </row>
        <row r="11">
          <cell r="G11">
            <v>0</v>
          </cell>
          <cell r="L11">
            <v>5967241.1699999999</v>
          </cell>
        </row>
        <row r="12">
          <cell r="L12">
            <v>3032505.5</v>
          </cell>
        </row>
        <row r="14">
          <cell r="G14">
            <v>1493449.29</v>
          </cell>
          <cell r="L14">
            <v>1598775.52</v>
          </cell>
        </row>
        <row r="15">
          <cell r="G15">
            <v>15176.43</v>
          </cell>
          <cell r="L15">
            <v>978633.73</v>
          </cell>
        </row>
        <row r="16">
          <cell r="G16">
            <v>4272918.13</v>
          </cell>
          <cell r="L16">
            <v>0</v>
          </cell>
        </row>
        <row r="17">
          <cell r="G17">
            <v>6851.32</v>
          </cell>
          <cell r="L17">
            <v>0</v>
          </cell>
        </row>
        <row r="19">
          <cell r="L19">
            <v>872928.68</v>
          </cell>
        </row>
        <row r="20">
          <cell r="G20">
            <v>421022.95</v>
          </cell>
        </row>
        <row r="22">
          <cell r="L22">
            <v>3873000</v>
          </cell>
        </row>
        <row r="23">
          <cell r="L23">
            <v>3873000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476652.11</v>
          </cell>
        </row>
        <row r="31">
          <cell r="L31">
            <v>0</v>
          </cell>
        </row>
        <row r="33">
          <cell r="G33">
            <v>324955.94</v>
          </cell>
        </row>
        <row r="34">
          <cell r="G34">
            <v>235140.73</v>
          </cell>
        </row>
        <row r="35">
          <cell r="G35">
            <v>0</v>
          </cell>
        </row>
        <row r="36">
          <cell r="L36">
            <v>206105.85</v>
          </cell>
        </row>
        <row r="42">
          <cell r="G42">
            <v>2259353.94</v>
          </cell>
        </row>
      </sheetData>
      <sheetData sheetId="17">
        <row r="3">
          <cell r="L3">
            <v>2125169</v>
          </cell>
        </row>
        <row r="4">
          <cell r="G4">
            <v>7791141</v>
          </cell>
        </row>
        <row r="5">
          <cell r="L5">
            <v>208701</v>
          </cell>
        </row>
        <row r="6">
          <cell r="L6">
            <v>304659</v>
          </cell>
        </row>
        <row r="11">
          <cell r="G11">
            <v>0</v>
          </cell>
          <cell r="L11">
            <v>8160127</v>
          </cell>
        </row>
        <row r="12">
          <cell r="L12">
            <v>2128489</v>
          </cell>
        </row>
        <row r="14">
          <cell r="G14">
            <v>296032</v>
          </cell>
          <cell r="L14">
            <v>5786665</v>
          </cell>
        </row>
        <row r="15">
          <cell r="L15">
            <v>2871413</v>
          </cell>
        </row>
        <row r="16">
          <cell r="G16">
            <v>4883395</v>
          </cell>
          <cell r="L16">
            <v>276007</v>
          </cell>
        </row>
        <row r="20">
          <cell r="G20">
            <v>124709</v>
          </cell>
        </row>
        <row r="22">
          <cell r="L22">
            <v>5291550</v>
          </cell>
        </row>
        <row r="23">
          <cell r="G23">
            <v>1112598</v>
          </cell>
          <cell r="L23">
            <v>5291550</v>
          </cell>
        </row>
        <row r="24">
          <cell r="G24">
            <v>1112598</v>
          </cell>
        </row>
        <row r="25">
          <cell r="L25">
            <v>0</v>
          </cell>
        </row>
        <row r="26">
          <cell r="L26">
            <v>0</v>
          </cell>
        </row>
        <row r="33">
          <cell r="G33">
            <v>395315</v>
          </cell>
        </row>
        <row r="34">
          <cell r="G34">
            <v>345311</v>
          </cell>
        </row>
        <row r="35">
          <cell r="G35">
            <v>0</v>
          </cell>
        </row>
        <row r="36">
          <cell r="L36">
            <v>1008164</v>
          </cell>
        </row>
        <row r="42">
          <cell r="G42">
            <v>5015859</v>
          </cell>
        </row>
      </sheetData>
      <sheetData sheetId="18">
        <row r="3">
          <cell r="G3">
            <v>2716048.2</v>
          </cell>
          <cell r="L3">
            <v>-1666006.96</v>
          </cell>
        </row>
        <row r="4">
          <cell r="G4">
            <v>5867527.0300000003</v>
          </cell>
        </row>
        <row r="5">
          <cell r="L5">
            <v>467538.57</v>
          </cell>
        </row>
        <row r="6">
          <cell r="L6">
            <v>1619784.15</v>
          </cell>
        </row>
        <row r="11">
          <cell r="G11">
            <v>0</v>
          </cell>
          <cell r="L11">
            <v>2529499.46</v>
          </cell>
        </row>
        <row r="12">
          <cell r="L12">
            <v>810146.53</v>
          </cell>
        </row>
        <row r="14">
          <cell r="G14">
            <v>802892.02</v>
          </cell>
          <cell r="L14">
            <v>486717.36</v>
          </cell>
        </row>
        <row r="15">
          <cell r="L15">
            <v>259165.36</v>
          </cell>
        </row>
        <row r="16">
          <cell r="G16">
            <v>1642.37</v>
          </cell>
        </row>
        <row r="19">
          <cell r="L19">
            <v>248408.2</v>
          </cell>
        </row>
        <row r="22">
          <cell r="L22">
            <v>6000000</v>
          </cell>
        </row>
        <row r="23">
          <cell r="L23">
            <v>6000000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704.97</v>
          </cell>
        </row>
        <row r="31">
          <cell r="L31">
            <v>0</v>
          </cell>
        </row>
        <row r="33">
          <cell r="G33">
            <v>201646.83</v>
          </cell>
        </row>
        <row r="34">
          <cell r="G34">
            <v>186009.60000000001</v>
          </cell>
        </row>
        <row r="35">
          <cell r="G35">
            <v>446204.39999999997</v>
          </cell>
        </row>
        <row r="36">
          <cell r="G36">
            <v>525874.35</v>
          </cell>
          <cell r="L36">
            <v>1250992.8500000001</v>
          </cell>
        </row>
        <row r="37">
          <cell r="G37">
            <v>79669.95</v>
          </cell>
          <cell r="L37">
            <v>2452.1</v>
          </cell>
        </row>
        <row r="42">
          <cell r="G42">
            <v>20827.560000000001</v>
          </cell>
        </row>
      </sheetData>
      <sheetData sheetId="19">
        <row r="3">
          <cell r="G3">
            <v>29954.68</v>
          </cell>
          <cell r="L3">
            <v>1493473.26</v>
          </cell>
        </row>
        <row r="4">
          <cell r="G4">
            <v>4464138.28</v>
          </cell>
          <cell r="L4">
            <v>0</v>
          </cell>
        </row>
        <row r="5">
          <cell r="L5">
            <v>42894.91</v>
          </cell>
        </row>
        <row r="6">
          <cell r="L6">
            <v>355786.38</v>
          </cell>
        </row>
        <row r="11">
          <cell r="G11">
            <v>0</v>
          </cell>
          <cell r="L11">
            <v>4304442.76</v>
          </cell>
        </row>
        <row r="12">
          <cell r="L12">
            <v>1988449.02</v>
          </cell>
        </row>
        <row r="14">
          <cell r="G14">
            <v>1126461.01</v>
          </cell>
          <cell r="L14">
            <v>1460287.32</v>
          </cell>
        </row>
        <row r="15">
          <cell r="L15">
            <v>854586.58</v>
          </cell>
        </row>
        <row r="16">
          <cell r="G16">
            <v>1810404.25</v>
          </cell>
        </row>
        <row r="19">
          <cell r="L19">
            <v>1807077.06</v>
          </cell>
        </row>
        <row r="20">
          <cell r="G20">
            <v>2.6</v>
          </cell>
        </row>
        <row r="22">
          <cell r="L22">
            <v>2942000</v>
          </cell>
        </row>
        <row r="23">
          <cell r="L23">
            <v>2942000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13079.15</v>
          </cell>
        </row>
        <row r="31">
          <cell r="L31">
            <v>0</v>
          </cell>
        </row>
        <row r="33">
          <cell r="G33">
            <v>235431</v>
          </cell>
        </row>
        <row r="34">
          <cell r="G34">
            <v>106443.1</v>
          </cell>
        </row>
        <row r="35">
          <cell r="G35">
            <v>680980.08</v>
          </cell>
        </row>
        <row r="36">
          <cell r="G36">
            <v>709354.25</v>
          </cell>
          <cell r="L36">
            <v>89907.93</v>
          </cell>
        </row>
        <row r="37">
          <cell r="G37">
            <v>28374.17</v>
          </cell>
          <cell r="L37">
            <v>63564.83</v>
          </cell>
        </row>
        <row r="42">
          <cell r="G42">
            <v>1488549.2</v>
          </cell>
        </row>
      </sheetData>
      <sheetData sheetId="20">
        <row r="3">
          <cell r="G3">
            <v>17079.93</v>
          </cell>
          <cell r="L3">
            <v>42797.32</v>
          </cell>
        </row>
        <row r="4">
          <cell r="G4">
            <v>3774754.6</v>
          </cell>
        </row>
        <row r="5">
          <cell r="L5">
            <v>113324.05</v>
          </cell>
        </row>
        <row r="6">
          <cell r="L6">
            <v>58398.97</v>
          </cell>
        </row>
        <row r="11">
          <cell r="G11">
            <v>0</v>
          </cell>
          <cell r="L11">
            <v>110733.63</v>
          </cell>
        </row>
        <row r="12">
          <cell r="L12">
            <v>61632.88</v>
          </cell>
        </row>
        <row r="14">
          <cell r="G14">
            <v>45753.54</v>
          </cell>
          <cell r="L14">
            <v>8400</v>
          </cell>
        </row>
        <row r="15">
          <cell r="G15">
            <v>5357.11</v>
          </cell>
          <cell r="L15">
            <v>5040</v>
          </cell>
        </row>
        <row r="19">
          <cell r="L19">
            <v>13039.09</v>
          </cell>
        </row>
        <row r="22">
          <cell r="L22">
            <v>2440000</v>
          </cell>
        </row>
        <row r="23">
          <cell r="G23">
            <v>5357.11</v>
          </cell>
          <cell r="L23">
            <v>2440000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53888.03</v>
          </cell>
        </row>
        <row r="31">
          <cell r="L31">
            <v>76295.31</v>
          </cell>
        </row>
        <row r="33">
          <cell r="G33">
            <v>244577.01</v>
          </cell>
          <cell r="L33">
            <v>76295.31</v>
          </cell>
        </row>
        <row r="34">
          <cell r="G34">
            <v>200052.19</v>
          </cell>
        </row>
        <row r="35">
          <cell r="G35">
            <v>0</v>
          </cell>
        </row>
        <row r="36">
          <cell r="L36">
            <v>343917.13</v>
          </cell>
        </row>
        <row r="37">
          <cell r="L37">
            <v>864085.66</v>
          </cell>
        </row>
        <row r="42">
          <cell r="G42">
            <v>23502.799999999999</v>
          </cell>
        </row>
      </sheetData>
      <sheetData sheetId="21">
        <row r="3">
          <cell r="L3">
            <v>113204.98</v>
          </cell>
        </row>
        <row r="4">
          <cell r="G4">
            <v>4615351.32</v>
          </cell>
          <cell r="L4">
            <v>64518.67</v>
          </cell>
        </row>
        <row r="5">
          <cell r="L5">
            <v>3924.87</v>
          </cell>
        </row>
        <row r="6">
          <cell r="L6">
            <v>280.27</v>
          </cell>
        </row>
        <row r="11">
          <cell r="G11">
            <v>0</v>
          </cell>
          <cell r="L11">
            <v>218179.20000000001</v>
          </cell>
        </row>
        <row r="15">
          <cell r="L15">
            <v>6745.59</v>
          </cell>
        </row>
        <row r="17">
          <cell r="L17">
            <v>46043.13</v>
          </cell>
        </row>
        <row r="19">
          <cell r="L19">
            <v>14612.59</v>
          </cell>
        </row>
        <row r="20">
          <cell r="G20">
            <v>172273.23</v>
          </cell>
        </row>
        <row r="22">
          <cell r="L22">
            <v>3550000</v>
          </cell>
        </row>
        <row r="25">
          <cell r="L25">
            <v>0</v>
          </cell>
        </row>
        <row r="26">
          <cell r="L26">
            <v>0</v>
          </cell>
        </row>
        <row r="31">
          <cell r="L31">
            <v>0</v>
          </cell>
        </row>
        <row r="33">
          <cell r="G33">
            <v>11762.7</v>
          </cell>
        </row>
        <row r="35">
          <cell r="G35">
            <v>0</v>
          </cell>
        </row>
        <row r="36">
          <cell r="L36">
            <v>190881.85</v>
          </cell>
        </row>
        <row r="37">
          <cell r="L37">
            <v>597897.9</v>
          </cell>
        </row>
        <row r="39">
          <cell r="G39">
            <v>6590</v>
          </cell>
        </row>
        <row r="40">
          <cell r="G40">
            <v>13179.38</v>
          </cell>
        </row>
      </sheetData>
      <sheetData sheetId="22">
        <row r="4">
          <cell r="G4">
            <v>11315464.07</v>
          </cell>
        </row>
        <row r="5">
          <cell r="L5">
            <v>35569.35</v>
          </cell>
        </row>
        <row r="6">
          <cell r="L6">
            <v>5</v>
          </cell>
        </row>
        <row r="11">
          <cell r="G11">
            <v>0</v>
          </cell>
          <cell r="L11">
            <v>2864236.25</v>
          </cell>
        </row>
        <row r="14">
          <cell r="G14">
            <v>15895.7</v>
          </cell>
          <cell r="L14">
            <v>1285788.1499999999</v>
          </cell>
        </row>
        <row r="16">
          <cell r="G16">
            <v>1180404.17</v>
          </cell>
        </row>
        <row r="17">
          <cell r="L17">
            <v>217013.66</v>
          </cell>
        </row>
        <row r="18">
          <cell r="G18">
            <v>0.02</v>
          </cell>
        </row>
        <row r="19">
          <cell r="L19">
            <v>236166.2</v>
          </cell>
        </row>
        <row r="20">
          <cell r="G20">
            <v>69437.5</v>
          </cell>
        </row>
        <row r="22">
          <cell r="L22">
            <v>3650000</v>
          </cell>
        </row>
        <row r="23">
          <cell r="G23">
            <v>253370.32</v>
          </cell>
          <cell r="L23">
            <v>0</v>
          </cell>
        </row>
        <row r="24">
          <cell r="G24">
            <v>253370.32</v>
          </cell>
        </row>
        <row r="25">
          <cell r="L25">
            <v>0</v>
          </cell>
        </row>
        <row r="26">
          <cell r="L26">
            <v>0</v>
          </cell>
        </row>
        <row r="29">
          <cell r="L29">
            <v>5104369.09</v>
          </cell>
        </row>
        <row r="31">
          <cell r="L31">
            <v>0</v>
          </cell>
        </row>
        <row r="33">
          <cell r="G33">
            <v>143688.16</v>
          </cell>
        </row>
        <row r="34">
          <cell r="G34">
            <v>78651.03</v>
          </cell>
        </row>
        <row r="35">
          <cell r="G35">
            <v>0</v>
          </cell>
        </row>
        <row r="36">
          <cell r="L36">
            <v>439920.5</v>
          </cell>
        </row>
        <row r="42">
          <cell r="G42">
            <v>1186829.6100000001</v>
          </cell>
        </row>
      </sheetData>
      <sheetData sheetId="23">
        <row r="3">
          <cell r="G3">
            <v>831495.33</v>
          </cell>
          <cell r="L3">
            <v>97204.7</v>
          </cell>
        </row>
        <row r="4">
          <cell r="G4">
            <v>460322.01</v>
          </cell>
        </row>
        <row r="5">
          <cell r="L5">
            <v>352670.75</v>
          </cell>
        </row>
        <row r="6">
          <cell r="L6">
            <v>80364.289999999994</v>
          </cell>
        </row>
        <row r="11">
          <cell r="G11">
            <v>0</v>
          </cell>
          <cell r="L11">
            <v>855225.37</v>
          </cell>
        </row>
        <row r="12">
          <cell r="L12">
            <v>531224.89</v>
          </cell>
        </row>
        <row r="14">
          <cell r="G14">
            <v>753481.45</v>
          </cell>
          <cell r="L14">
            <v>324940.76</v>
          </cell>
        </row>
        <row r="15">
          <cell r="G15">
            <v>241398.59</v>
          </cell>
          <cell r="L15">
            <v>226057.14</v>
          </cell>
        </row>
        <row r="16">
          <cell r="G16">
            <v>563757.96</v>
          </cell>
        </row>
        <row r="17">
          <cell r="G17">
            <v>121071.05</v>
          </cell>
        </row>
        <row r="19">
          <cell r="L19">
            <v>189731.35</v>
          </cell>
        </row>
        <row r="20">
          <cell r="G20">
            <v>8038.56</v>
          </cell>
        </row>
        <row r="22">
          <cell r="L22">
            <v>2620000</v>
          </cell>
        </row>
        <row r="23">
          <cell r="G23">
            <v>362469.64</v>
          </cell>
          <cell r="L23">
            <v>2620000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672.13</v>
          </cell>
        </row>
        <row r="31">
          <cell r="L31">
            <v>1279.32</v>
          </cell>
        </row>
        <row r="33">
          <cell r="G33">
            <v>114109.28</v>
          </cell>
          <cell r="L33">
            <v>1279.32</v>
          </cell>
        </row>
        <row r="34">
          <cell r="G34">
            <v>108534.07</v>
          </cell>
        </row>
        <row r="35">
          <cell r="G35">
            <v>0</v>
          </cell>
        </row>
        <row r="36">
          <cell r="L36">
            <v>17272.21</v>
          </cell>
        </row>
        <row r="37">
          <cell r="L37">
            <v>97527.29</v>
          </cell>
        </row>
        <row r="42">
          <cell r="G42">
            <v>1254376.98</v>
          </cell>
        </row>
      </sheetData>
      <sheetData sheetId="24">
        <row r="3">
          <cell r="G3">
            <v>561607.6</v>
          </cell>
          <cell r="L3">
            <v>301585.73</v>
          </cell>
        </row>
        <row r="4">
          <cell r="G4">
            <v>8008406.9800000004</v>
          </cell>
        </row>
        <row r="5">
          <cell r="L5">
            <v>652878.17000000004</v>
          </cell>
        </row>
        <row r="6">
          <cell r="L6">
            <v>90899.97</v>
          </cell>
        </row>
        <row r="11">
          <cell r="G11">
            <v>0</v>
          </cell>
          <cell r="L11">
            <v>5250673.93</v>
          </cell>
        </row>
        <row r="12">
          <cell r="L12">
            <v>275780.39</v>
          </cell>
        </row>
        <row r="14">
          <cell r="G14">
            <v>549699.85</v>
          </cell>
          <cell r="L14">
            <v>781405.16</v>
          </cell>
        </row>
        <row r="15">
          <cell r="L15">
            <v>151447.72</v>
          </cell>
        </row>
        <row r="16">
          <cell r="G16">
            <v>858635.87</v>
          </cell>
        </row>
        <row r="19">
          <cell r="L19">
            <v>82034.16</v>
          </cell>
        </row>
        <row r="22">
          <cell r="L22">
            <v>3500000</v>
          </cell>
        </row>
        <row r="23">
          <cell r="L23">
            <v>3500000</v>
          </cell>
        </row>
        <row r="25">
          <cell r="L25">
            <v>0</v>
          </cell>
        </row>
        <row r="26">
          <cell r="L26">
            <v>0</v>
          </cell>
        </row>
        <row r="31">
          <cell r="L31">
            <v>0</v>
          </cell>
        </row>
        <row r="33">
          <cell r="G33">
            <v>270868.09999999998</v>
          </cell>
        </row>
        <row r="34">
          <cell r="G34">
            <v>140991.96</v>
          </cell>
        </row>
        <row r="35">
          <cell r="G35">
            <v>790917</v>
          </cell>
        </row>
        <row r="36">
          <cell r="G36">
            <v>870000</v>
          </cell>
          <cell r="L36">
            <v>2049493.26</v>
          </cell>
        </row>
        <row r="37">
          <cell r="G37">
            <v>79083</v>
          </cell>
          <cell r="L37">
            <v>1493255.7</v>
          </cell>
        </row>
        <row r="42">
          <cell r="G42">
            <v>2875854.53</v>
          </cell>
        </row>
      </sheetData>
      <sheetData sheetId="25">
        <row r="3">
          <cell r="L3">
            <v>699530.03</v>
          </cell>
        </row>
        <row r="4">
          <cell r="G4">
            <v>3974491.62</v>
          </cell>
        </row>
        <row r="5">
          <cell r="L5">
            <v>-114563.56</v>
          </cell>
        </row>
        <row r="6">
          <cell r="L6">
            <v>476284.63</v>
          </cell>
        </row>
        <row r="11">
          <cell r="G11">
            <v>0</v>
          </cell>
          <cell r="L11">
            <v>1494290.42</v>
          </cell>
        </row>
        <row r="12">
          <cell r="L12">
            <v>848243.83</v>
          </cell>
        </row>
        <row r="14">
          <cell r="G14">
            <v>1038032.79</v>
          </cell>
          <cell r="L14">
            <v>2717408.44</v>
          </cell>
        </row>
        <row r="15">
          <cell r="L15">
            <v>1848508.74</v>
          </cell>
        </row>
        <row r="16">
          <cell r="G16">
            <v>336856.65</v>
          </cell>
        </row>
        <row r="19">
          <cell r="L19">
            <v>315691.96999999997</v>
          </cell>
        </row>
        <row r="22">
          <cell r="L22">
            <v>2977000</v>
          </cell>
        </row>
        <row r="23">
          <cell r="L23">
            <v>2977000</v>
          </cell>
        </row>
        <row r="26">
          <cell r="L26">
            <v>0</v>
          </cell>
        </row>
        <row r="27">
          <cell r="L27">
            <v>16604.689999999999</v>
          </cell>
        </row>
        <row r="33">
          <cell r="G33">
            <v>286791.2</v>
          </cell>
        </row>
        <row r="34">
          <cell r="G34">
            <v>354924.2</v>
          </cell>
        </row>
        <row r="35">
          <cell r="G35">
            <v>700000</v>
          </cell>
        </row>
        <row r="36">
          <cell r="G36">
            <v>700000</v>
          </cell>
          <cell r="L36">
            <v>133440.57</v>
          </cell>
        </row>
        <row r="42">
          <cell r="G42">
            <v>37686.559999999998</v>
          </cell>
        </row>
      </sheetData>
      <sheetData sheetId="26">
        <row r="3">
          <cell r="G3">
            <v>281929.06</v>
          </cell>
          <cell r="L3">
            <v>875756.46</v>
          </cell>
        </row>
        <row r="4">
          <cell r="G4">
            <v>85972.15</v>
          </cell>
        </row>
        <row r="5">
          <cell r="L5">
            <v>522178.67</v>
          </cell>
        </row>
        <row r="6">
          <cell r="G6">
            <v>2341569.15</v>
          </cell>
          <cell r="L6">
            <v>7572861.1699999999</v>
          </cell>
        </row>
        <row r="10">
          <cell r="G10">
            <v>369403.37</v>
          </cell>
        </row>
        <row r="11">
          <cell r="G11">
            <v>0</v>
          </cell>
          <cell r="L11">
            <v>3392795.1</v>
          </cell>
        </row>
        <row r="12">
          <cell r="L12">
            <v>1975618.3</v>
          </cell>
        </row>
        <row r="14">
          <cell r="G14">
            <v>877003.08</v>
          </cell>
          <cell r="L14">
            <v>897890.84</v>
          </cell>
        </row>
        <row r="15">
          <cell r="L15">
            <v>618598.32999999996</v>
          </cell>
        </row>
        <row r="16">
          <cell r="G16">
            <v>2576995.61</v>
          </cell>
        </row>
        <row r="18">
          <cell r="G18">
            <v>4499091.47</v>
          </cell>
        </row>
        <row r="19">
          <cell r="L19">
            <v>564530.66</v>
          </cell>
        </row>
        <row r="20">
          <cell r="G20">
            <v>735123.6</v>
          </cell>
        </row>
        <row r="22">
          <cell r="L22">
            <v>2750000</v>
          </cell>
        </row>
        <row r="23">
          <cell r="L23">
            <v>2750000</v>
          </cell>
        </row>
        <row r="26">
          <cell r="L26">
            <v>0</v>
          </cell>
        </row>
        <row r="27">
          <cell r="G27">
            <v>1115270.5900000001</v>
          </cell>
        </row>
        <row r="31">
          <cell r="L31">
            <v>0</v>
          </cell>
        </row>
        <row r="33">
          <cell r="G33">
            <v>429948.78</v>
          </cell>
        </row>
        <row r="34">
          <cell r="G34">
            <v>142822.78</v>
          </cell>
        </row>
        <row r="35">
          <cell r="G35">
            <v>0</v>
          </cell>
        </row>
        <row r="36">
          <cell r="L36">
            <v>61107.839999999997</v>
          </cell>
        </row>
        <row r="37">
          <cell r="L37">
            <v>58602.92</v>
          </cell>
        </row>
        <row r="42">
          <cell r="G42">
            <v>932022.95</v>
          </cell>
        </row>
      </sheetData>
      <sheetData sheetId="27">
        <row r="3">
          <cell r="G3">
            <v>35314.239999999998</v>
          </cell>
          <cell r="L3">
            <v>1191314.42</v>
          </cell>
        </row>
        <row r="4">
          <cell r="G4">
            <v>842419.69</v>
          </cell>
        </row>
        <row r="5">
          <cell r="L5">
            <v>142901.04999999999</v>
          </cell>
        </row>
        <row r="6">
          <cell r="G6">
            <v>2085014.51</v>
          </cell>
          <cell r="L6">
            <v>4279707.75</v>
          </cell>
        </row>
        <row r="10">
          <cell r="G10">
            <v>369403.37</v>
          </cell>
        </row>
        <row r="11">
          <cell r="G11">
            <v>0</v>
          </cell>
          <cell r="L11">
            <v>3968914.67</v>
          </cell>
        </row>
        <row r="12">
          <cell r="L12">
            <v>2399754.33</v>
          </cell>
        </row>
        <row r="14">
          <cell r="G14">
            <v>288524.34000000003</v>
          </cell>
          <cell r="L14">
            <v>918899.57</v>
          </cell>
        </row>
        <row r="15">
          <cell r="L15">
            <v>630115.16</v>
          </cell>
        </row>
        <row r="16">
          <cell r="G16">
            <v>2715803.17</v>
          </cell>
        </row>
        <row r="18">
          <cell r="G18">
            <v>2079776.55</v>
          </cell>
        </row>
        <row r="19">
          <cell r="L19">
            <v>653252.12</v>
          </cell>
        </row>
        <row r="20">
          <cell r="G20">
            <v>24887.7</v>
          </cell>
        </row>
        <row r="22">
          <cell r="L22">
            <v>2750000</v>
          </cell>
        </row>
        <row r="23">
          <cell r="L23">
            <v>2750000</v>
          </cell>
        </row>
        <row r="26">
          <cell r="L26">
            <v>0</v>
          </cell>
        </row>
        <row r="27">
          <cell r="G27">
            <v>1115270.5900000001</v>
          </cell>
        </row>
        <row r="31">
          <cell r="L31">
            <v>21775.89</v>
          </cell>
        </row>
        <row r="33">
          <cell r="G33">
            <v>325559.25</v>
          </cell>
          <cell r="L33">
            <v>21775.89</v>
          </cell>
        </row>
        <row r="34">
          <cell r="G34">
            <v>89968.23</v>
          </cell>
        </row>
        <row r="35">
          <cell r="G35">
            <v>0</v>
          </cell>
        </row>
        <row r="36">
          <cell r="L36">
            <v>80378.8</v>
          </cell>
        </row>
        <row r="42">
          <cell r="G42">
            <v>1141717.82</v>
          </cell>
        </row>
      </sheetData>
      <sheetData sheetId="28">
        <row r="3">
          <cell r="G3">
            <v>269832.84999999998</v>
          </cell>
          <cell r="L3">
            <v>964429.53</v>
          </cell>
        </row>
        <row r="4">
          <cell r="G4">
            <v>1736568.76</v>
          </cell>
        </row>
        <row r="5">
          <cell r="L5">
            <v>30555.63</v>
          </cell>
        </row>
        <row r="6">
          <cell r="L6">
            <v>540321.22</v>
          </cell>
        </row>
        <row r="11">
          <cell r="G11">
            <v>0</v>
          </cell>
          <cell r="L11">
            <v>1144759.78</v>
          </cell>
        </row>
        <row r="12">
          <cell r="L12">
            <v>606801.42000000004</v>
          </cell>
        </row>
        <row r="14">
          <cell r="G14">
            <v>1053601.6100000001</v>
          </cell>
          <cell r="L14">
            <v>331716.98</v>
          </cell>
        </row>
        <row r="15">
          <cell r="L15">
            <v>212475.19</v>
          </cell>
        </row>
        <row r="16">
          <cell r="G16">
            <v>1267130.0900000001</v>
          </cell>
        </row>
        <row r="19">
          <cell r="L19">
            <v>144131.57999999999</v>
          </cell>
        </row>
        <row r="20">
          <cell r="G20">
            <v>371886.59</v>
          </cell>
        </row>
        <row r="22">
          <cell r="L22">
            <v>3028000</v>
          </cell>
        </row>
        <row r="23">
          <cell r="G23">
            <v>766160.25</v>
          </cell>
          <cell r="L23">
            <v>4000000</v>
          </cell>
        </row>
        <row r="25">
          <cell r="L25">
            <v>0</v>
          </cell>
        </row>
        <row r="26">
          <cell r="L26">
            <v>0</v>
          </cell>
        </row>
        <row r="33">
          <cell r="G33">
            <v>299930.67</v>
          </cell>
        </row>
        <row r="34">
          <cell r="G34">
            <v>254745.34</v>
          </cell>
        </row>
        <row r="35">
          <cell r="G35">
            <v>0</v>
          </cell>
        </row>
        <row r="36">
          <cell r="L36">
            <v>68415.759999999995</v>
          </cell>
        </row>
        <row r="37">
          <cell r="L37">
            <v>274621.55</v>
          </cell>
        </row>
        <row r="42">
          <cell r="G42">
            <v>197309.94</v>
          </cell>
        </row>
      </sheetData>
      <sheetData sheetId="29">
        <row r="3">
          <cell r="G3">
            <v>688793.38</v>
          </cell>
          <cell r="L3">
            <v>494010.66</v>
          </cell>
        </row>
        <row r="4">
          <cell r="G4">
            <v>614463.77</v>
          </cell>
        </row>
        <row r="5">
          <cell r="L5">
            <v>636635.26</v>
          </cell>
        </row>
        <row r="6">
          <cell r="L6">
            <v>929657.35</v>
          </cell>
        </row>
        <row r="11">
          <cell r="G11">
            <v>0</v>
          </cell>
          <cell r="L11">
            <v>3389474.48</v>
          </cell>
        </row>
        <row r="12">
          <cell r="L12">
            <v>888538.13</v>
          </cell>
        </row>
        <row r="14">
          <cell r="G14">
            <v>3204138.11</v>
          </cell>
          <cell r="L14">
            <v>329242.93</v>
          </cell>
        </row>
        <row r="15">
          <cell r="L15">
            <v>149496.45000000001</v>
          </cell>
        </row>
        <row r="16">
          <cell r="G16">
            <v>2153712.5299999998</v>
          </cell>
        </row>
        <row r="19">
          <cell r="L19">
            <v>277761.49</v>
          </cell>
        </row>
        <row r="20">
          <cell r="G20">
            <v>9008</v>
          </cell>
        </row>
        <row r="22">
          <cell r="L22">
            <v>2575600</v>
          </cell>
        </row>
        <row r="23">
          <cell r="L23">
            <v>2575600</v>
          </cell>
        </row>
        <row r="26">
          <cell r="L26">
            <v>0</v>
          </cell>
        </row>
        <row r="33">
          <cell r="G33">
            <v>497795.85</v>
          </cell>
        </row>
        <row r="34">
          <cell r="G34">
            <v>361843.86</v>
          </cell>
        </row>
        <row r="35">
          <cell r="G35">
            <v>268452.90000000002</v>
          </cell>
        </row>
        <row r="36">
          <cell r="G36">
            <v>376365.8</v>
          </cell>
          <cell r="L36">
            <v>31115.7</v>
          </cell>
        </row>
        <row r="37">
          <cell r="G37">
            <v>107912.9</v>
          </cell>
          <cell r="L37">
            <v>417764.93</v>
          </cell>
        </row>
        <row r="42">
          <cell r="G42">
            <v>968707.54</v>
          </cell>
        </row>
      </sheetData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tabSelected="1" topLeftCell="A10" workbookViewId="0">
      <selection activeCell="N48" sqref="N48"/>
    </sheetView>
  </sheetViews>
  <sheetFormatPr defaultRowHeight="15" x14ac:dyDescent="0.25"/>
  <cols>
    <col min="3" max="3" width="37.85546875" customWidth="1"/>
    <col min="4" max="4" width="3" customWidth="1"/>
    <col min="5" max="5" width="2.7109375" customWidth="1"/>
    <col min="6" max="6" width="4.7109375" customWidth="1"/>
    <col min="7" max="7" width="16.85546875" bestFit="1" customWidth="1"/>
    <col min="8" max="8" width="5.42578125" customWidth="1"/>
    <col min="10" max="10" width="40.85546875" bestFit="1" customWidth="1"/>
    <col min="11" max="11" width="4.5703125" customWidth="1"/>
    <col min="12" max="12" width="16.85546875" bestFit="1" customWidth="1"/>
  </cols>
  <sheetData>
    <row r="2" spans="1:12" ht="18.75" x14ac:dyDescent="0.3">
      <c r="F2" s="3" t="s">
        <v>85</v>
      </c>
      <c r="G2" s="3"/>
      <c r="H2" s="3"/>
      <c r="I2" s="3"/>
    </row>
    <row r="3" spans="1:12" x14ac:dyDescent="0.25">
      <c r="A3" s="1" t="s">
        <v>0</v>
      </c>
      <c r="B3" s="1"/>
      <c r="C3" s="1"/>
      <c r="D3" s="1"/>
      <c r="E3" s="1"/>
      <c r="F3" s="1"/>
      <c r="G3" s="1"/>
      <c r="H3" s="1" t="s">
        <v>1</v>
      </c>
      <c r="I3" s="1"/>
      <c r="J3" s="1"/>
      <c r="K3" s="1"/>
      <c r="L3" s="1"/>
    </row>
    <row r="4" spans="1:12" x14ac:dyDescent="0.25">
      <c r="A4" s="1" t="s">
        <v>2</v>
      </c>
      <c r="B4" s="2" t="s">
        <v>3</v>
      </c>
      <c r="C4" s="2"/>
      <c r="D4" s="1"/>
      <c r="E4" s="1"/>
      <c r="F4" s="1"/>
      <c r="G4" s="4">
        <f>G5+G6+G7+G8+G9</f>
        <v>183915935.83999997</v>
      </c>
      <c r="H4" s="1" t="s">
        <v>2</v>
      </c>
      <c r="I4" s="2" t="s">
        <v>4</v>
      </c>
      <c r="J4" s="1"/>
      <c r="K4" s="1"/>
      <c r="L4" s="4">
        <f>L5+L6+L7+L8</f>
        <v>72955248.670000002</v>
      </c>
    </row>
    <row r="5" spans="1:12" x14ac:dyDescent="0.25">
      <c r="A5" s="1"/>
      <c r="B5" s="1" t="s">
        <v>5</v>
      </c>
      <c r="C5" s="1" t="s">
        <v>6</v>
      </c>
      <c r="D5" s="1"/>
      <c r="E5" s="1"/>
      <c r="F5" s="1"/>
      <c r="G5" s="1">
        <f>[1]CAN!G3+[1]UNİVERSAL!G3+[1]MAPFREE!G3+[1]EUROCITY!G3+[1]TOWER!G3+'[1]KIBRIS KAPİTAL INS.LTD.'!G3+[1]GOLD!G3+[1]ZURİCH!G3+[1]GULF!G3+[1]BEY!G3+[1]NORTHPRİME!G3+'[1]KIBRIS İKTİSAT'!G3+[1]GÜNEŞ!G3+[1]COMMERCIAL!G3+[1]ŞEKER!G3+[1]AVEON!G3+[1]GROUPAMA!G3+[1]ZİRVE!G3+[1]AKFİNANS!G3+[1]ZİRAAT!G3+[1]DAĞLI!G3+[1]CREDİTWEST!G3+[1]GÜVEN!G3+[1]LİMASOL!G3+[1]ANADOLU!G3+[1]AXA!G3+'[1]TÜRK '!G3+[1]KIBRIS!G3+[1]ASCAN!G3+[1]SEGURE!G3</f>
        <v>8509682.290000001</v>
      </c>
      <c r="H5" s="1"/>
      <c r="I5" s="1" t="s">
        <v>5</v>
      </c>
      <c r="J5" s="1" t="s">
        <v>7</v>
      </c>
      <c r="K5" s="1"/>
      <c r="L5" s="1">
        <f>[1]CAN!L3+[1]UNİVERSAL!L3+[1]MAPFREE!L3+[1]EUROCITY!L3+[1]TOWER!L3+'[1]KIBRIS KAPİTAL INS.LTD.'!L3+[1]GOLD!L3+[1]ZURİCH!L3+[1]GULF!L3+[1]BEY!L3+[1]NORTHPRİME!L3+'[1]KIBRIS İKTİSAT'!L3+[1]GÜNEŞ!L3+[1]COMMERCIAL!L3+[1]ŞEKER!L3+[1]AVEON!L3+[1]GROUPAMA!L3+[1]ZİRVE!L3+[1]AKFİNANS!L3+[1]ZİRAAT!L3+[1]DAĞLI!L3+[1]CREDİTWEST!L3+[1]GÜVEN!L3+[1]LİMASOL!L3+[1]ANADOLU!L3+[1]AXA!L3+'[1]TÜRK '!L3+[1]KIBRIS!L3+[1]ASCAN!L3+[1]SEGURE!L3</f>
        <v>32822919.700000003</v>
      </c>
    </row>
    <row r="6" spans="1:12" x14ac:dyDescent="0.25">
      <c r="A6" s="1"/>
      <c r="B6" s="1" t="s">
        <v>8</v>
      </c>
      <c r="C6" s="1" t="s">
        <v>9</v>
      </c>
      <c r="D6" s="1"/>
      <c r="E6" s="1"/>
      <c r="F6" s="1"/>
      <c r="G6" s="1">
        <f>[1]CAN!G4+[1]UNİVERSAL!G4+[1]MAPFREE!G4+[1]EUROCITY!G4+[1]TOWER!G4+'[1]KIBRIS KAPİTAL INS.LTD.'!G4+[1]GOLD!G4+[1]ZURİCH!G4+[1]GULF!G4+[1]BEY!G4+[1]NORTHPRİME!G4+'[1]KIBRIS İKTİSAT'!G4+[1]GÜNEŞ!G4+[1]COMMERCIAL!G4+[1]ŞEKER!G4+[1]AVEON!G4+[1]GROUPAMA!G4+[1]ZİRVE!G4+[1]AKFİNANS!G4+[1]ZİRAAT!G4+[1]DAĞLI!G4+[1]CREDİTWEST!G4+[1]GÜVEN!G4+[1]LİMASOL!G4+[1]ANADOLU!G4+[1]AXA!G4+'[1]TÜRK '!G4+[1]KIBRIS!G4+[1]ASCAN!G4+[1]SEGURE!G4</f>
        <v>157250110.24000001</v>
      </c>
      <c r="H6" s="1"/>
      <c r="I6" s="1" t="s">
        <v>10</v>
      </c>
      <c r="J6" s="1" t="s">
        <v>11</v>
      </c>
      <c r="K6" s="1"/>
      <c r="L6" s="1">
        <f>[1]CAN!L4+[1]UNİVERSAL!L4+[1]MAPFREE!L4+[1]EUROCITY!L4+[1]TOWER!L4+'[1]KIBRIS KAPİTAL INS.LTD.'!L4+[1]GOLD!L4+[1]ZURİCH!L4+[1]GULF!L4+[1]BEY!L4+[1]NORTHPRİME!L4+'[1]KIBRIS İKTİSAT'!L4+[1]GÜNEŞ!L4+[1]COMMERCIAL!L4+[1]ŞEKER!L4+[1]AVEON!L4+[1]GROUPAMA!L4+[1]ZİRVE!L4+[1]AKFİNANS!L4+[1]ZİRAAT!L4+[1]DAĞLI!L4+[1]CREDİTWEST!L4+[1]GÜVEN!L4+[1]LİMASOL!L4+[1]ANADOLU!L4+[1]AXA!L4+'[1]TÜRK '!L4+[1]KIBRIS!L4+[1]ASCAN!L4+[1]SEGURE!L4</f>
        <v>64518.67</v>
      </c>
    </row>
    <row r="7" spans="1:12" x14ac:dyDescent="0.25">
      <c r="A7" s="1"/>
      <c r="B7" s="1" t="s">
        <v>12</v>
      </c>
      <c r="C7" s="1" t="s">
        <v>13</v>
      </c>
      <c r="D7" s="1"/>
      <c r="E7" s="1"/>
      <c r="F7" s="1"/>
      <c r="G7" s="1">
        <f>[1]CAN!G5+[1]UNİVERSAL!G5+[1]MAPFREE!G5+[1]EUROCITY!G5+[1]TOWER!G5+'[1]KIBRIS KAPİTAL INS.LTD.'!G5+[1]GOLD!G5+[1]ZURİCH!G5+[1]GULF!G5+[1]BEY!G5+[1]NORTHPRİME!G5+'[1]KIBRIS İKTİSAT'!G5+[1]GÜNEŞ!G5+[1]COMMERCIAL!G5+[1]ŞEKER!G5+[1]AVEON!G5+[1]GROUPAMA!G5+[1]ZİRVE!G5+[1]AKFİNANS!G5+[1]ZİRAAT!G5+[1]DAĞLI!G5+[1]CREDİTWEST!G5+[1]GÜVEN!G5+[1]LİMASOL!G5+[1]ANADOLU!G5+[1]AXA!G5+'[1]TÜRK '!G5+[1]KIBRIS!G5+[1]ASCAN!G5+[1]SEGURE!G5</f>
        <v>1581171.3900000001</v>
      </c>
      <c r="H7" s="1"/>
      <c r="I7" s="1" t="s">
        <v>12</v>
      </c>
      <c r="J7" s="1" t="s">
        <v>14</v>
      </c>
      <c r="K7" s="1"/>
      <c r="L7" s="1">
        <f>[1]CAN!L5+[1]UNİVERSAL!L5+[1]MAPFREE!L5+[1]EUROCITY!L5+[1]TOWER!L5+'[1]KIBRIS KAPİTAL INS.LTD.'!L5+[1]GOLD!L5+[1]ZURİCH!L5+[1]GULF!L5+[1]BEY!L5+[1]NORTHPRİME!L5+'[1]KIBRIS İKTİSAT'!L5+[1]GÜNEŞ!L5+[1]COMMERCIAL!L5+[1]ŞEKER!L5+[1]AVEON!L5+[1]GROUPAMA!L5+[1]ZİRVE!L5+[1]AKFİNANS!L5+[1]ZİRAAT!L5+[1]DAĞLI!L5+[1]CREDİTWEST!L5+[1]GÜVEN!L5+[1]LİMASOL!L5+[1]ANADOLU!L5+[1]AXA!L5+'[1]TÜRK '!L5+[1]KIBRIS!L5+[1]ASCAN!L5+[1]SEGURE!L5</f>
        <v>8983648.4699999988</v>
      </c>
    </row>
    <row r="8" spans="1:12" x14ac:dyDescent="0.25">
      <c r="A8" s="1"/>
      <c r="B8" s="1" t="s">
        <v>15</v>
      </c>
      <c r="C8" s="1" t="s">
        <v>16</v>
      </c>
      <c r="D8" s="1"/>
      <c r="E8" s="1"/>
      <c r="F8" s="1"/>
      <c r="G8" s="1">
        <f>[1]CAN!G6+[1]UNİVERSAL!G6+[1]MAPFREE!G6+[1]EUROCITY!G6+[1]TOWER!G6+'[1]KIBRIS KAPİTAL INS.LTD.'!G6+[1]GOLD!G6+[1]ZURİCH!G6+[1]GULF!G6+[1]BEY!G6+[1]NORTHPRİME!G6+'[1]KIBRIS İKTİSAT'!G6+[1]GÜNEŞ!G6+[1]COMMERCIAL!G6+[1]ŞEKER!G6+[1]AVEON!G6+[1]GROUPAMA!G6+[1]ZİRVE!G6+[1]AKFİNANS!G6+[1]ZİRAAT!G6+[1]DAĞLI!G6+[1]CREDİTWEST!G6+[1]GÜVEN!G6+[1]LİMASOL!G6+[1]ANADOLU!G6+[1]AXA!G6+'[1]TÜRK '!G6+[1]KIBRIS!G6+[1]ASCAN!G6+[1]SEGURE!G6</f>
        <v>15802471.92</v>
      </c>
      <c r="H8" s="1"/>
      <c r="I8" s="1" t="s">
        <v>15</v>
      </c>
      <c r="J8" s="1" t="s">
        <v>17</v>
      </c>
      <c r="K8" s="1"/>
      <c r="L8" s="1">
        <f>[1]CAN!L6+[1]UNİVERSAL!L6+[1]MAPFREE!L6+[1]EUROCITY!L6+[1]TOWER!L6+'[1]KIBRIS KAPİTAL INS.LTD.'!L6+[1]GOLD!L6+[1]ZURİCH!L6+[1]GULF!L6+[1]BEY!L6+[1]NORTHPRİME!L6+'[1]KIBRIS İKTİSAT'!L6+[1]GÜNEŞ!L6+[1]COMMERCIAL!L6+[1]ŞEKER!L6+[1]AVEON!L6+[1]GROUPAMA!L6+[1]ZİRVE!L6+[1]AKFİNANS!L6+[1]ZİRAAT!L6+[1]DAĞLI!L6+[1]CREDİTWEST!L6+[1]GÜVEN!L6+[1]LİMASOL!L6+[1]ANADOLU!L6+[1]AXA!L6+'[1]TÜRK '!L6+[1]KIBRIS!L6+[1]ASCAN!L6+[1]SEGURE!L6</f>
        <v>31084161.829999998</v>
      </c>
    </row>
    <row r="9" spans="1:12" x14ac:dyDescent="0.25">
      <c r="A9" s="1"/>
      <c r="B9" s="1" t="s">
        <v>18</v>
      </c>
      <c r="C9" s="1" t="s">
        <v>19</v>
      </c>
      <c r="D9" s="1"/>
      <c r="E9" s="1"/>
      <c r="F9" s="1"/>
      <c r="G9" s="1">
        <f>[1]CAN!G7+[1]UNİVERSAL!G7+[1]MAPFREE!G7+[1]EUROCITY!G7+[1]TOWER!G7+'[1]KIBRIS KAPİTAL INS.LTD.'!G7+[1]GOLD!G7+[1]ZURİCH!G7+[1]GULF!G7+[1]BEY!G7+[1]NORTHPRİME!G7+'[1]KIBRIS İKTİSAT'!G7+[1]GÜNEŞ!G7+[1]COMMERCIAL!G7+[1]ŞEKER!G7+[1]AVEON!G7+[1]GROUPAMA!G7+[1]ZİRVE!G7+[1]AKFİNANS!G7+[1]ZİRAAT!G7+[1]DAĞLI!G7+[1]CREDİTWEST!G7+[1]GÜVEN!G7+[1]LİMASOL!G7+[1]ANADOLU!G7+[1]AXA!G7+'[1]TÜRK '!G7+[1]KIBRIS!G7+[1]ASCAN!G7+[1]SEGURE!G7</f>
        <v>772500</v>
      </c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 t="s">
        <v>20</v>
      </c>
      <c r="I10" s="1" t="s">
        <v>21</v>
      </c>
      <c r="J10" s="1"/>
      <c r="K10" s="1"/>
      <c r="L10" s="1"/>
    </row>
    <row r="11" spans="1:12" x14ac:dyDescent="0.25">
      <c r="A11" s="1" t="s">
        <v>20</v>
      </c>
      <c r="B11" s="2" t="s">
        <v>22</v>
      </c>
      <c r="C11" s="2"/>
      <c r="D11" s="1"/>
      <c r="E11" s="1"/>
      <c r="F11" s="1"/>
      <c r="G11" s="4">
        <f>G12-G13</f>
        <v>995516.47</v>
      </c>
      <c r="H11" s="1" t="s">
        <v>23</v>
      </c>
      <c r="I11" s="2" t="s">
        <v>24</v>
      </c>
      <c r="J11" s="2"/>
      <c r="K11" s="1"/>
      <c r="L11" s="4">
        <f>L12+L15+L18+L19</f>
        <v>105417434.52</v>
      </c>
    </row>
    <row r="12" spans="1:12" x14ac:dyDescent="0.25">
      <c r="A12" s="1"/>
      <c r="B12" s="1" t="s">
        <v>5</v>
      </c>
      <c r="C12" s="1" t="s">
        <v>25</v>
      </c>
      <c r="D12" s="1"/>
      <c r="E12" s="1"/>
      <c r="F12" s="1"/>
      <c r="G12" s="1">
        <f>[1]CAN!G10+[1]UNİVERSAL!G10+[1]MAPFREE!G10+[1]EUROCITY!G10+[1]TOWER!G10+'[1]KIBRIS KAPİTAL INS.LTD.'!G10+[1]GOLD!G10+[1]ZURİCH!G10+[1]GULF!G10+[1]BEY!G10+[1]NORTHPRİME!G10+'[1]KIBRIS İKTİSAT'!G10+[1]GÜNEŞ!G10+[1]COMMERCIAL!G10+[1]ŞEKER!G10+[1]AVEON!G10+[1]GROUPAMA!G10+[1]ZİRVE!G10+[1]AKFİNANS!G10+[1]ZİRAAT!G10+[1]DAĞLI!G10+[1]CREDİTWEST!G10+[1]GÜVEN!G10+[1]LİMASOL!G10+[1]ANADOLU!G10+[1]AXA!G10+'[1]TÜRK '!G10+[1]KIBRIS!G10+[1]ASCAN!G10+[1]SEGURE!G10</f>
        <v>995516.47</v>
      </c>
      <c r="H12" s="1"/>
      <c r="I12" s="1" t="s">
        <v>5</v>
      </c>
      <c r="J12" s="1" t="s">
        <v>26</v>
      </c>
      <c r="K12" s="1"/>
      <c r="L12" s="4">
        <f>L13-L14</f>
        <v>81774688.899999991</v>
      </c>
    </row>
    <row r="13" spans="1:12" x14ac:dyDescent="0.25">
      <c r="A13" s="1"/>
      <c r="B13" s="1" t="s">
        <v>8</v>
      </c>
      <c r="C13" s="1" t="s">
        <v>27</v>
      </c>
      <c r="D13" s="1"/>
      <c r="E13" s="1"/>
      <c r="F13" s="1" t="s">
        <v>28</v>
      </c>
      <c r="G13" s="1">
        <f>[1]CAN!G11+[1]UNİVERSAL!G11+[1]MAPFREE!G11+[1]EUROCITY!G11+[1]TOWER!G11+'[1]KIBRIS KAPİTAL INS.LTD.'!G11+[1]GOLD!G11+[1]ZURİCH!G11+[1]GULF!G11+[1]BEY!G11+[1]NORTHPRİME!G11+'[1]KIBRIS İKTİSAT'!G11+[1]GÜNEŞ!G11+[1]COMMERCIAL!G11+[1]ŞEKER!G11+[1]AVEON!G11+[1]GROUPAMA!G11+[1]ZİRVE!G11+[1]AKFİNANS!G11+[1]ZİRAAT!G11+[1]DAĞLI!G11+[1]CREDİTWEST!G11+[1]GÜVEN!G11+[1]LİMASOL!G11+[1]ANADOLU!G11+[1]AXA!G11+'[1]TÜRK '!G11+[1]KIBRIS!G11+[1]ASCAN!G11+[1]SEGURE!G11</f>
        <v>0</v>
      </c>
      <c r="H13" s="1"/>
      <c r="I13" s="1"/>
      <c r="J13" s="1" t="s">
        <v>26</v>
      </c>
      <c r="K13" s="1"/>
      <c r="L13" s="1">
        <f>[1]CAN!L11+[1]UNİVERSAL!L11+[1]MAPFREE!L11+[1]EUROCITY!L11+[1]TOWER!L11+'[1]KIBRIS KAPİTAL INS.LTD.'!L11+[1]GOLD!L11+[1]ZURİCH!L11+[1]GULF!L11+[1]BEY!L11+[1]NORTHPRİME!L11+'[1]KIBRIS İKTİSAT'!L11+[1]GÜNEŞ!L11+[1]COMMERCIAL!L11+[1]ŞEKER!L11+[1]AVEON!L11+[1]GROUPAMA!L11+[1]ZİRVE!L11+[1]AKFİNANS!L11+[1]ZİRAAT!L11+[1]DAĞLI!L11+[1]CREDİTWEST!L11+[1]GÜVEN!L11+[1]LİMASOL!L11+[1]ANADOLU!L11+[1]AXA!L11+'[1]TÜRK '!L11+[1]KIBRIS!L11+[1]ASCAN!L11+[1]SEGURE!L11</f>
        <v>114359681.59999999</v>
      </c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 t="s">
        <v>29</v>
      </c>
      <c r="K14" s="1" t="s">
        <v>28</v>
      </c>
      <c r="L14" s="1">
        <f>[1]CAN!L12+[1]UNİVERSAL!L12+[1]MAPFREE!L12+[1]EUROCITY!L12+[1]TOWER!L12+'[1]KIBRIS KAPİTAL INS.LTD.'!L12+[1]GOLD!L12+[1]ZURİCH!L12+[1]GULF!L12+[1]BEY!L12+[1]NORTHPRİME!L12+'[1]KIBRIS İKTİSAT'!L12+[1]GÜNEŞ!L12+[1]COMMERCIAL!L12+[1]ŞEKER!L12+[1]AVEON!L12+[1]GROUPAMA!L12+[1]ZİRVE!L12+[1]AKFİNANS!L12+[1]ZİRAAT!L12+[1]DAĞLI!L12+[1]CREDİTWEST!L12+[1]GÜVEN!L12+[1]LİMASOL!L12+[1]ANADOLU!L12+[1]AXA!L12+'[1]TÜRK '!L12+[1]KIBRIS!L12+[1]ASCAN!L12+[1]SEGURE!L12</f>
        <v>32584992.700000003</v>
      </c>
    </row>
    <row r="15" spans="1:12" x14ac:dyDescent="0.25">
      <c r="A15" s="1" t="s">
        <v>30</v>
      </c>
      <c r="B15" s="2" t="s">
        <v>31</v>
      </c>
      <c r="C15" s="2"/>
      <c r="D15" s="1"/>
      <c r="E15" s="1"/>
      <c r="F15" s="1"/>
      <c r="G15" s="4">
        <f>(G16+G18+G20+G21+G22)-(G19+G17)</f>
        <v>109106022.87</v>
      </c>
      <c r="H15" s="1"/>
      <c r="I15" s="1" t="s">
        <v>8</v>
      </c>
      <c r="J15" s="1" t="s">
        <v>32</v>
      </c>
      <c r="K15" s="1"/>
      <c r="L15" s="1">
        <f>L16-L17</f>
        <v>22985232.719999999</v>
      </c>
    </row>
    <row r="16" spans="1:12" x14ac:dyDescent="0.25">
      <c r="A16" s="1"/>
      <c r="B16" s="1" t="s">
        <v>33</v>
      </c>
      <c r="C16" s="1" t="s">
        <v>34</v>
      </c>
      <c r="D16" s="1"/>
      <c r="E16" s="1"/>
      <c r="F16" s="1"/>
      <c r="G16" s="1">
        <f>[1]CAN!G14+[1]UNİVERSAL!G14+[1]MAPFREE!G14+[1]EUROCITY!G14+[1]TOWER!G14+'[1]KIBRIS KAPİTAL INS.LTD.'!G14+[1]GOLD!G14+[1]ZURİCH!G14+[1]GULF!G14+[1]BEY!G14+[1]NORTHPRİME!G14+'[1]KIBRIS İKTİSAT'!G14+[1]GÜNEŞ!G14+[1]COMMERCIAL!G14+[1]ŞEKER!G14+[1]AVEON!G14+[1]GROUPAMA!G14+[1]ZİRVE!G14+[1]AKFİNANS!G14+[1]ZİRAAT!G14+[1]DAĞLI!G14+[1]CREDİTWEST!G14+[1]GÜVEN!G14+[1]LİMASOL!G14+[1]ANADOLU!G14+[1]AXA!G14+'[1]TÜRK '!G14+[1]KIBRIS!G14+[1]ASCAN!G14+[1]SEGURE!G14</f>
        <v>37460722.019999996</v>
      </c>
      <c r="H16" s="1"/>
      <c r="I16" s="1"/>
      <c r="J16" s="1" t="s">
        <v>32</v>
      </c>
      <c r="K16" s="1"/>
      <c r="L16" s="1">
        <f>[1]CAN!L14+[1]UNİVERSAL!L14+[1]MAPFREE!L14+[1]EUROCITY!L14+[1]TOWER!L14+'[1]KIBRIS KAPİTAL INS.LTD.'!L14+[1]GOLD!L14+[1]ZURİCH!L14+[1]GULF!L14+[1]BEY!L14+[1]NORTHPRİME!L14+'[1]KIBRIS İKTİSAT'!L14+[1]GÜNEŞ!L14+[1]COMMERCIAL!L14+[1]ŞEKER!L14+[1]AVEON!L14+[1]GROUPAMA!L14+[1]ZİRVE!L14+[1]AKFİNANS!L14+[1]ZİRAAT!L14+[1]DAĞLI!L14+[1]CREDİTWEST!L14+[1]GÜVEN!L14+[1]LİMASOL!L14+[1]ANADOLU!L14+[1]AXA!L14+'[1]TÜRK '!L14+[1]KIBRIS!L14+[1]ASCAN!L14+[1]SEGURE!L14</f>
        <v>38428375.979999997</v>
      </c>
    </row>
    <row r="17" spans="1:12" x14ac:dyDescent="0.25">
      <c r="A17" s="1"/>
      <c r="B17" s="1"/>
      <c r="C17" s="1" t="s">
        <v>35</v>
      </c>
      <c r="D17" s="1"/>
      <c r="E17" s="1"/>
      <c r="F17" s="1" t="s">
        <v>28</v>
      </c>
      <c r="G17" s="1">
        <f>[1]CAN!G15+[1]UNİVERSAL!G15+[1]MAPFREE!G15+[1]EUROCITY!G15+[1]TOWER!G15+'[1]KIBRIS KAPİTAL INS.LTD.'!G15+[1]GOLD!G15+[1]ZURİCH!G15+[1]GULF!G15+[1]BEY!G15+[1]NORTHPRİME!G15+'[1]KIBRIS İKTİSAT'!G15+[1]GÜNEŞ!G15+[1]COMMERCIAL!G15+[1]ŞEKER!G15+[1]AVEON!G15+[1]GROUPAMA!G15+[1]ZİRVE!G15+[1]AKFİNANS!G15+[1]ZİRAAT!G15+[1]DAĞLI!G15+[1]CREDİTWEST!G15+[1]GÜVEN!G15+[1]LİMASOL!G15+[1]ANADOLU!G15+[1]AXA!G15+'[1]TÜRK '!G15+[1]KIBRIS!G15+[1]ASCAN!G15+[1]SEGURE!G15</f>
        <v>600300.53999999992</v>
      </c>
      <c r="H17" s="1"/>
      <c r="I17" s="1"/>
      <c r="J17" s="1" t="s">
        <v>36</v>
      </c>
      <c r="K17" s="1" t="s">
        <v>28</v>
      </c>
      <c r="L17" s="1">
        <f>[1]CAN!L15+[1]UNİVERSAL!L15+[1]MAPFREE!L15+[1]EUROCITY!L15+[1]TOWER!L15+'[1]KIBRIS KAPİTAL INS.LTD.'!L15+[1]GOLD!L15+[1]ZURİCH!L15+[1]GULF!L15+[1]BEY!L15+[1]NORTHPRİME!L15+'[1]KIBRIS İKTİSAT'!L15+[1]GÜNEŞ!L15+[1]COMMERCIAL!L15+[1]ŞEKER!L15+[1]AVEON!L15+[1]GROUPAMA!L15+[1]ZİRVE!L15+[1]AKFİNANS!L15+[1]ZİRAAT!L15+[1]DAĞLI!L15+[1]CREDİTWEST!L15+[1]GÜVEN!L15+[1]LİMASOL!L15+[1]ANADOLU!L15+[1]AXA!L15+'[1]TÜRK '!L15+[1]KIBRIS!L15+[1]ASCAN!L15+[1]SEGURE!L15</f>
        <v>15443143.259999998</v>
      </c>
    </row>
    <row r="18" spans="1:12" x14ac:dyDescent="0.25">
      <c r="A18" s="1"/>
      <c r="B18" s="1" t="s">
        <v>8</v>
      </c>
      <c r="C18" s="1" t="s">
        <v>37</v>
      </c>
      <c r="D18" s="1"/>
      <c r="E18" s="1"/>
      <c r="F18" s="1"/>
      <c r="G18" s="1">
        <f>[1]CAN!G16+[1]UNİVERSAL!G16+[1]MAPFREE!G16+[1]EUROCITY!G16+[1]TOWER!G16+'[1]KIBRIS KAPİTAL INS.LTD.'!G16+[1]GOLD!G16+[1]ZURİCH!G16+[1]GULF!G16+[1]BEY!G16+[1]NORTHPRİME!G16+'[1]KIBRIS İKTİSAT'!G16+[1]GÜNEŞ!G16+[1]COMMERCIAL!G16+[1]ŞEKER!G16+[1]AVEON!G16+[1]GROUPAMA!G16+[1]ZİRVE!G16+[1]AKFİNANS!G16+[1]ZİRAAT!G16+[1]DAĞLI!G16+[1]CREDİTWEST!G16+[1]GÜVEN!G16+[1]LİMASOL!G16+[1]ANADOLU!G16+[1]AXA!G16+'[1]TÜRK '!G16+[1]KIBRIS!G16+[1]ASCAN!G16+[1]SEGURE!G16</f>
        <v>59003661.580000006</v>
      </c>
      <c r="H18" s="1"/>
      <c r="I18" s="1" t="s">
        <v>12</v>
      </c>
      <c r="J18" s="1" t="s">
        <v>38</v>
      </c>
      <c r="K18" s="1"/>
      <c r="L18" s="1">
        <f>[1]CAN!L16+[1]UNİVERSAL!L16+[1]MAPFREE!L16+[1]EUROCITY!L16+[1]TOWER!L16+'[1]KIBRIS KAPİTAL INS.LTD.'!L16+[1]GOLD!L16+[1]ZURİCH!L16+[1]GULF!L16+[1]BEY!L16+[1]NORTHPRİME!L16+'[1]KIBRIS İKTİSAT'!L16+[1]GÜNEŞ!L16+[1]COMMERCIAL!L16+[1]ŞEKER!L16+[1]AVEON!L16+[1]GROUPAMA!L16+[1]ZİRVE!L16+[1]AKFİNANS!L16+[1]ZİRAAT!L16+[1]DAĞLI!L16+[1]CREDİTWEST!L16+[1]GÜVEN!L16+[1]LİMASOL!L16+[1]ANADOLU!L16+[1]AXA!L16+'[1]TÜRK '!L16+[1]KIBRIS!L16+[1]ASCAN!L16+[1]SEGURE!L16</f>
        <v>276007</v>
      </c>
    </row>
    <row r="19" spans="1:12" x14ac:dyDescent="0.25">
      <c r="A19" s="1"/>
      <c r="B19" s="1"/>
      <c r="C19" s="1" t="s">
        <v>39</v>
      </c>
      <c r="D19" s="1"/>
      <c r="E19" s="1"/>
      <c r="F19" s="1" t="s">
        <v>28</v>
      </c>
      <c r="G19" s="1">
        <f>[1]CAN!G17+[1]UNİVERSAL!G17+[1]MAPFREE!G17+[1]EUROCITY!G17+[1]TOWER!G17+'[1]KIBRIS KAPİTAL INS.LTD.'!G17+[1]GOLD!G17+[1]ZURİCH!G17+[1]GULF!G17+[1]BEY!G17+[1]NORTHPRİME!G17+'[1]KIBRIS İKTİSAT'!G17+[1]GÜNEŞ!G17+[1]COMMERCIAL!G17+[1]ŞEKER!G17+[1]AVEON!G17+[1]GROUPAMA!G17+[1]ZİRVE!G17+[1]AKFİNANS!G17+[1]ZİRAAT!G17+[1]DAĞLI!G17+[1]CREDİTWEST!G17+[1]GÜVEN!G17+[1]LİMASOL!G17+[1]ANADOLU!G17+[1]AXA!G17+'[1]TÜRK '!G17+[1]KIBRIS!G17+[1]ASCAN!G17+[1]SEGURE!G17</f>
        <v>2600317.21</v>
      </c>
      <c r="H19" s="1" t="s">
        <v>40</v>
      </c>
      <c r="I19" s="1" t="s">
        <v>41</v>
      </c>
      <c r="J19" s="1"/>
      <c r="K19" s="1"/>
      <c r="L19" s="1">
        <f>[1]CAN!L17+[1]UNİVERSAL!L17+[1]MAPFREE!L17+[1]EUROCITY!L17+[1]TOWER!L17+'[1]KIBRIS KAPİTAL INS.LTD.'!L17+[1]GOLD!L17+[1]ZURİCH!L17+[1]GULF!L17+[1]BEY!L17+[1]NORTHPRİME!L17+'[1]KIBRIS İKTİSAT'!L17+[1]GÜNEŞ!L17+[1]COMMERCIAL!L17+[1]ŞEKER!L17+[1]AVEON!L17+[1]GROUPAMA!L17+[1]ZİRVE!L17+[1]AKFİNANS!L17+[1]ZİRAAT!L17+[1]DAĞLI!L17+[1]CREDİTWEST!L17+[1]GÜVEN!L17+[1]LİMASOL!L17+[1]ANADOLU!L17+[1]AXA!L17+'[1]TÜRK '!L17+[1]KIBRIS!L17+[1]ASCAN!L17+[1]SEGURE!L17</f>
        <v>381505.89999999997</v>
      </c>
    </row>
    <row r="20" spans="1:12" x14ac:dyDescent="0.25">
      <c r="A20" s="1"/>
      <c r="B20" s="1" t="s">
        <v>12</v>
      </c>
      <c r="C20" s="1" t="s">
        <v>7</v>
      </c>
      <c r="D20" s="1"/>
      <c r="E20" s="1"/>
      <c r="F20" s="1"/>
      <c r="G20" s="1">
        <f>[1]CAN!G18+[1]UNİVERSAL!G18+[1]MAPFREE!G18+[1]EUROCITY!G18+[1]TOWER!G18+'[1]KIBRIS KAPİTAL INS.LTD.'!G18+[1]GOLD!G18+[1]ZURİCH!G18+[1]GULF!G18+[1]BEY!G18+[1]NORTHPRİME!G18+'[1]KIBRIS İKTİSAT'!G18+[1]GÜNEŞ!G18+[1]COMMERCIAL!G18+[1]ŞEKER!G18+[1]AVEON!G18+[1]GROUPAMA!G18+[1]ZİRVE!G18+[1]AKFİNANS!G18+[1]ZİRAAT!G18+[1]DAĞLI!G18+[1]CREDİTWEST!G18+[1]GÜVEN!G18+[1]LİMASOL!G18+[1]ANADOLU!G18+[1]AXA!G18+'[1]TÜRK '!G18+[1]KIBRIS!G18+[1]ASCAN!G18+[1]SEGURE!G18</f>
        <v>8545897.8699999992</v>
      </c>
      <c r="H20" s="1"/>
      <c r="I20" s="1"/>
      <c r="J20" s="1"/>
      <c r="K20" s="1"/>
      <c r="L20" s="1"/>
    </row>
    <row r="21" spans="1:12" x14ac:dyDescent="0.25">
      <c r="A21" s="1"/>
      <c r="B21" s="1" t="s">
        <v>15</v>
      </c>
      <c r="C21" s="1" t="s">
        <v>42</v>
      </c>
      <c r="D21" s="1"/>
      <c r="E21" s="1"/>
      <c r="F21" s="1"/>
      <c r="G21" s="1">
        <f>[1]CAN!G19+[1]UNİVERSAL!G19+[1]MAPFREE!G19+[1]EUROCITY!G19+[1]TOWER!G19+'[1]KIBRIS KAPİTAL INS.LTD.'!G19+[1]GOLD!G19+[1]ZURİCH!G19+[1]GULF!G19+[1]BEY!G19+[1]NORTHPRİME!G19+'[1]KIBRIS İKTİSAT'!G19+[1]GÜNEŞ!G19+[1]COMMERCIAL!G19+[1]ŞEKER!G19+[1]AVEON!G19+[1]GROUPAMA!G19+[1]ZİRVE!G19+[1]AKFİNANS!G19+[1]ZİRAAT!G19+[1]DAĞLI!G19+[1]CREDİTWEST!G19+[1]GÜVEN!G19+[1]LİMASOL!G19+[1]ANADOLU!G19+[1]AXA!G19+'[1]TÜRK '!G19+[1]KIBRIS!G19+[1]ASCAN!G19+[1]SEGURE!G19</f>
        <v>0</v>
      </c>
      <c r="H21" s="1" t="s">
        <v>30</v>
      </c>
      <c r="I21" s="1" t="s">
        <v>43</v>
      </c>
      <c r="J21" s="1"/>
      <c r="K21" s="1"/>
      <c r="L21" s="1">
        <f>[1]CAN!L19+[1]UNİVERSAL!L19+[1]MAPFREE!L19+[1]EUROCITY!L19+[1]TOWER!L19+'[1]KIBRIS KAPİTAL INS.LTD.'!L19+[1]GOLD!L19+[1]ZURİCH!L19+[1]GULF!L19+[1]BEY!L19+[1]NORTHPRİME!L19+'[1]KIBRIS İKTİSAT'!L19+[1]GÜNEŞ!L19+[1]COMMERCIAL!L19+[1]ŞEKER!L19+[1]AVEON!L19+[1]GROUPAMA!L19+[1]ZİRVE!L19+[1]AKFİNANS!L19+[1]ZİRAAT!L19+[1]DAĞLI!L19+[1]CREDİTWEST!L19+[1]GÜVEN!L19+[1]LİMASOL!L19+[1]ANADOLU!L19+[1]AXA!L19+'[1]TÜRK '!L19+[1]KIBRIS!L19+[1]ASCAN!L19+[1]SEGURE!L19</f>
        <v>10299850.409999998</v>
      </c>
    </row>
    <row r="22" spans="1:12" x14ac:dyDescent="0.25">
      <c r="A22" s="1"/>
      <c r="B22" s="1" t="s">
        <v>18</v>
      </c>
      <c r="C22" s="1" t="s">
        <v>44</v>
      </c>
      <c r="D22" s="1"/>
      <c r="E22" s="1"/>
      <c r="F22" s="1"/>
      <c r="G22" s="1">
        <f>[1]CAN!G20+[1]UNİVERSAL!G20+[1]MAPFREE!G20+[1]EUROCITY!G20+[1]TOWER!G20+'[1]KIBRIS KAPİTAL INS.LTD.'!G20+[1]GOLD!G20+[1]ZURİCH!G20+[1]GULF!G20+[1]BEY!G20+[1]NORTHPRİME!G20+'[1]KIBRIS İKTİSAT'!G20+[1]GÜNEŞ!G20+[1]COMMERCIAL!G20+[1]ŞEKER!G20+[1]AVEON!G20+[1]GROUPAMA!G20+[1]ZİRVE!G20+[1]AKFİNANS!G20+[1]ZİRAAT!G20+[1]DAĞLI!G20+[1]CREDİTWEST!G20+[1]GÜVEN!G20+[1]LİMASOL!G20+[1]ANADOLU!G20+[1]AXA!G20+'[1]TÜRK '!G20+[1]KIBRIS!G20+[1]ASCAN!G20+[1]SEGURE!G20</f>
        <v>7296359.1500000004</v>
      </c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 t="s">
        <v>45</v>
      </c>
      <c r="I23" s="2" t="s">
        <v>46</v>
      </c>
      <c r="J23" s="2"/>
      <c r="K23" s="1"/>
      <c r="L23" s="4">
        <f>(L25+L27+L28+L29+L30+L31+L32)-(L26+L33)</f>
        <v>127492577.69</v>
      </c>
    </row>
    <row r="24" spans="1:12" x14ac:dyDescent="0.25">
      <c r="A24" s="1" t="s">
        <v>45</v>
      </c>
      <c r="B24" s="2" t="s">
        <v>47</v>
      </c>
      <c r="C24" s="2"/>
      <c r="D24" s="1"/>
      <c r="E24" s="1"/>
      <c r="F24" s="1"/>
      <c r="G24" s="4">
        <f>G25-G26</f>
        <v>5853672.2500000009</v>
      </c>
      <c r="H24" s="1"/>
      <c r="I24" s="1" t="s">
        <v>5</v>
      </c>
      <c r="J24" s="1" t="s">
        <v>48</v>
      </c>
      <c r="K24" s="1"/>
      <c r="L24" s="1">
        <f>[1]CAN!L22+[1]UNİVERSAL!L22+[1]MAPFREE!L22+[1]EUROCITY!L22+[1]TOWER!L22+'[1]KIBRIS KAPİTAL INS.LTD.'!L22+[1]GOLD!L22+[1]ZURİCH!L22+[1]GULF!L22+[1]BEY!L22+[1]NORTHPRİME!L22+'[1]KIBRIS İKTİSAT'!L22+[1]GÜNEŞ!L22+[1]COMMERCIAL!L22+[1]ŞEKER!L22+[1]AVEON!L22+[1]GROUPAMA!L22+[1]ZİRVE!L22+[1]AKFİNANS!L22+[1]ZİRAAT!L22+[1]DAĞLI!L22+[1]CREDİTWEST!L22+[1]GÜVEN!L22+[1]LİMASOL!L22+[1]ANADOLU!L22+[1]AXA!L22+'[1]TÜRK '!L22+[1]KIBRIS!L22+[1]ASCAN!L22+[1]SEGURE!L22</f>
        <v>120713842</v>
      </c>
    </row>
    <row r="25" spans="1:12" x14ac:dyDescent="0.25">
      <c r="A25" s="1"/>
      <c r="B25" s="1" t="s">
        <v>5</v>
      </c>
      <c r="C25" s="1" t="s">
        <v>49</v>
      </c>
      <c r="D25" s="1"/>
      <c r="E25" s="1"/>
      <c r="F25" s="1"/>
      <c r="G25" s="1">
        <f>[1]CAN!G23+[1]UNİVERSAL!G23+[1]MAPFREE!G23+[1]EUROCITY!G23+[1]TOWER!G23+'[1]KIBRIS KAPİTAL INS.LTD.'!G23+[1]GOLD!G23+[1]ZURİCH!G23+[1]GULF!G23+[1]BEY!G23+[1]NORTHPRİME!G23+'[1]KIBRIS İKTİSAT'!G23+[1]GÜNEŞ!G23+[1]COMMERCIAL!G23+[1]ŞEKER!G23+[1]AVEON!G23+[1]GROUPAMA!G23+[1]ZİRVE!G23+[1]AKFİNANS!G23+[1]ZİRAAT!G23+[1]DAĞLI!G23+[1]CREDİTWEST!G23+[1]GÜVEN!G23+[1]LİMASOL!G23+[1]ANADOLU!G23+[1]AXA!G23+'[1]TÜRK '!G23+[1]KIBRIS!G23+[1]ASCAN!G23+[1]SEGURE!G23</f>
        <v>9208904.290000001</v>
      </c>
      <c r="H25" s="1"/>
      <c r="I25" s="1"/>
      <c r="J25" s="1" t="s">
        <v>50</v>
      </c>
      <c r="K25" s="1"/>
      <c r="L25" s="1">
        <f>[1]CAN!L23+[1]UNİVERSAL!L23+[1]MAPFREE!L23+[1]EUROCITY!L23+[1]TOWER!L23+'[1]KIBRIS KAPİTAL INS.LTD.'!L23+[1]GOLD!L23+[1]ZURİCH!L23+[1]GULF!L23+[1]BEY!L23+[1]NORTHPRİME!L23+'[1]KIBRIS İKTİSAT'!L23+[1]GÜNEŞ!L23+[1]COMMERCIAL!L23+[1]ŞEKER!L23+[1]AVEON!L23+[1]GROUPAMA!L23+[1]ZİRVE!L23+[1]AKFİNANS!L23+[1]ZİRAAT!L23+[1]DAĞLI!L23+[1]CREDİTWEST!L23+[1]GÜVEN!L23+[1]LİMASOL!L23+[1]ANADOLU!L23+[1]AXA!L23+'[1]TÜRK '!L23+[1]KIBRIS!L23+[1]ASCAN!L23+[1]SEGURE!L23</f>
        <v>109327417</v>
      </c>
    </row>
    <row r="26" spans="1:12" x14ac:dyDescent="0.25">
      <c r="A26" s="1"/>
      <c r="B26" s="1"/>
      <c r="C26" s="1" t="s">
        <v>51</v>
      </c>
      <c r="D26" s="1"/>
      <c r="E26" s="1"/>
      <c r="F26" s="1" t="s">
        <v>28</v>
      </c>
      <c r="G26" s="1">
        <f>[1]CAN!G24+[1]UNİVERSAL!G24+[1]MAPFREE!G24+[1]EUROCITY!G24+[1]TOWER!G24+'[1]KIBRIS KAPİTAL INS.LTD.'!G24+[1]GOLD!G24+[1]ZURİCH!G24+[1]GULF!G24+[1]BEY!G24+[1]NORTHPRİME!G24+'[1]KIBRIS İKTİSAT'!G24+[1]GÜNEŞ!G24+[1]COMMERCIAL!G24+[1]ŞEKER!G24+[1]AVEON!G24+[1]GROUPAMA!G24+[1]ZİRVE!G24+[1]AKFİNANS!G24+[1]ZİRAAT!G24+[1]DAĞLI!G24+[1]CREDİTWEST!G24+[1]GÜVEN!G24+[1]LİMASOL!G24+[1]ANADOLU!G24+[1]AXA!G24+'[1]TÜRK '!G24+[1]KIBRIS!G24+[1]ASCAN!G24+[1]SEGURE!G24</f>
        <v>3355232.04</v>
      </c>
      <c r="H26" s="1"/>
      <c r="I26" s="1"/>
      <c r="J26" s="1" t="s">
        <v>52</v>
      </c>
      <c r="K26" s="1" t="s">
        <v>28</v>
      </c>
      <c r="L26" s="4">
        <f>L25-L24</f>
        <v>-11386425</v>
      </c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 t="s">
        <v>8</v>
      </c>
      <c r="J27" s="1" t="s">
        <v>53</v>
      </c>
      <c r="K27" s="1"/>
      <c r="L27" s="1">
        <f>[1]CAN!L25+[1]UNİVERSAL!L25+[1]MAPFREE!L25+[1]EUROCITY!L25+[1]TOWER!L25+'[1]KIBRIS KAPİTAL INS.LTD.'!L25+[1]GOLD!L25+[1]ZURİCH!L25+[1]GULF!L25+[1]BEY!L25+[1]NORTHPRİME!L25+'[1]KIBRIS İKTİSAT'!L25+[1]GÜNEŞ!L25+[1]COMMERCIAL!L25+[1]ŞEKER!L25+[1]AVEON!L25+[1]GROUPAMA!L25+[1]ZİRVE!L25+[1]AKFİNANS!L25+[1]ZİRAAT!L25+[1]DAĞLI!L25+[1]CREDİTWEST!L25+[1]GÜVEN!L25+[1]LİMASOL!L25+[1]ANADOLU!L25+[1]AXA!L25+'[1]TÜRK '!L25+[1]KIBRIS!L25+[1]ASCAN!L25+[1]SEGURE!L25</f>
        <v>0</v>
      </c>
    </row>
    <row r="28" spans="1:12" x14ac:dyDescent="0.25">
      <c r="A28" s="1" t="s">
        <v>54</v>
      </c>
      <c r="B28" s="2" t="s">
        <v>55</v>
      </c>
      <c r="C28" s="2"/>
      <c r="D28" s="1"/>
      <c r="E28" s="1"/>
      <c r="F28" s="1"/>
      <c r="G28" s="1">
        <f>G29-(G30+G31)</f>
        <v>2931501.18</v>
      </c>
      <c r="H28" s="1"/>
      <c r="I28" s="1" t="s">
        <v>12</v>
      </c>
      <c r="J28" s="1" t="s">
        <v>56</v>
      </c>
      <c r="K28" s="1"/>
      <c r="L28" s="1">
        <f>[1]CAN!L26+[1]UNİVERSAL!L26+[1]MAPFREE!L26+[1]EUROCITY!L26+[1]TOWER!L26+'[1]KIBRIS KAPİTAL INS.LTD.'!L26+[1]GOLD!L26+[1]ZURİCH!L26+[1]GULF!L26+[1]BEY!L26+[1]NORTHPRİME!L26+'[1]KIBRIS İKTİSAT'!L26+[1]GÜNEŞ!L26+[1]COMMERCIAL!L26+[1]ŞEKER!L26+[1]AVEON!L26+[1]GROUPAMA!L26+[1]ZİRVE!L26+[1]AKFİNANS!L26+[1]ZİRAAT!L26+[1]DAĞLI!L26+[1]CREDİTWEST!L26+[1]GÜVEN!L26+[1]LİMASOL!L26+[1]ANADOLU!L26+[1]AXA!L26+'[1]TÜRK '!L26+[1]KIBRIS!L26+[1]ASCAN!L26+[1]SEGURE!L26</f>
        <v>0</v>
      </c>
    </row>
    <row r="29" spans="1:12" x14ac:dyDescent="0.25">
      <c r="A29" s="1"/>
      <c r="B29" s="1"/>
      <c r="C29" s="1" t="s">
        <v>57</v>
      </c>
      <c r="D29" s="1"/>
      <c r="E29" s="1"/>
      <c r="F29" s="1"/>
      <c r="G29" s="1">
        <f>[1]CAN!G27+[1]UNİVERSAL!G27+[1]MAPFREE!G27+[1]EUROCITY!G27+[1]TOWER!G27+'[1]KIBRIS KAPİTAL INS.LTD.'!G27+[1]GOLD!G27+[1]ZURİCH!G27+[1]GULF!G27+[1]BEY!G27+[1]NORTHPRİME!G27+'[1]KIBRIS İKTİSAT'!G27+[1]GÜNEŞ!G27+[1]COMMERCIAL!G27+[1]ŞEKER!G27+[1]AVEON!G27+[1]GROUPAMA!G27+[1]ZİRVE!G27+[1]AKFİNANS!G27+[1]ZİRAAT!G27+[1]DAĞLI!G27+[1]CREDİTWEST!G27+[1]GÜVEN!G27+[1]LİMASOL!G27+[1]ANADOLU!G27+[1]AXA!G27+'[1]TÜRK '!G27+[1]KIBRIS!G27+[1]ASCAN!G27+[1]SEGURE!G27</f>
        <v>2931501.18</v>
      </c>
      <c r="H29" s="1"/>
      <c r="I29" s="1" t="s">
        <v>15</v>
      </c>
      <c r="J29" s="1" t="s">
        <v>58</v>
      </c>
      <c r="K29" s="1"/>
      <c r="L29" s="1">
        <f>[1]CAN!L27+[1]UNİVERSAL!L27+[1]MAPFREE!L27+[1]EUROCITY!L27+[1]TOWER!L27+'[1]KIBRIS KAPİTAL INS.LTD.'!L27+[1]GOLD!L27+[1]ZURİCH!L27+[1]GULF!L27+[1]BEY!L27+[1]NORTHPRİME!L27+'[1]KIBRIS İKTİSAT'!L27+[1]GÜNEŞ!L27+[1]COMMERCIAL!L27+[1]ŞEKER!L27+[1]AVEON!L27+[1]GROUPAMA!L27+[1]ZİRVE!L27+[1]AKFİNANS!L27+[1]ZİRAAT!L27+[1]DAĞLI!L27+[1]CREDİTWEST!L27+[1]GÜVEN!L27+[1]LİMASOL!L27+[1]ANADOLU!L27+[1]AXA!L27+'[1]TÜRK '!L27+[1]KIBRIS!L27+[1]ASCAN!L27+[1]SEGURE!L27</f>
        <v>4182941.08</v>
      </c>
    </row>
    <row r="30" spans="1:12" x14ac:dyDescent="0.25">
      <c r="A30" s="1"/>
      <c r="B30" s="1"/>
      <c r="C30" s="1" t="s">
        <v>59</v>
      </c>
      <c r="D30" s="1"/>
      <c r="E30" s="1"/>
      <c r="F30" s="1" t="s">
        <v>28</v>
      </c>
      <c r="G30" s="1">
        <f>[1]CAN!G28+[1]UNİVERSAL!G28+[1]MAPFREE!G28+[1]EUROCITY!G28+[1]TOWER!G28+'[1]KIBRIS KAPİTAL INS.LTD.'!G28+[1]GOLD!G28+[1]ZURİCH!G28+[1]GULF!G28+[1]BEY!G28+[1]NORTHPRİME!G28+'[1]KIBRIS İKTİSAT'!G28+[1]GÜNEŞ!G28+[1]COMMERCIAL!G28+[1]ŞEKER!G28+[1]AVEON!G28+[1]GROUPAMA!G28+[1]ZİRVE!G28+[1]AKFİNANS!G28+[1]ZİRAAT!G28+[1]DAĞLI!G28+[1]CREDİTWEST!G28+[1]GÜVEN!G28+[1]LİMASOL!G28+[1]ANADOLU!G28+[1]AXA!G28+'[1]TÜRK '!G28+[1]KIBRIS!G28+[1]ASCAN!G28+[1]SEGURE!G28</f>
        <v>0</v>
      </c>
      <c r="H30" s="1"/>
      <c r="I30" s="1" t="s">
        <v>18</v>
      </c>
      <c r="J30" s="1" t="s">
        <v>60</v>
      </c>
      <c r="K30" s="1"/>
      <c r="L30" s="1">
        <f>[1]CAN!L28+[1]UNİVERSAL!L28+[1]MAPFREE!L28+[1]EUROCITY!L28+[1]TOWER!L28+'[1]KIBRIS KAPİTAL INS.LTD.'!L28+[1]GOLD!L28+[1]ZURİCH!L28+[1]GULF!L28+[1]BEY!L28+[1]NORTHPRİME!L28+'[1]KIBRIS İKTİSAT'!L28+[1]GÜNEŞ!L28+[1]COMMERCIAL!L28+[1]ŞEKER!L28+[1]AVEON!L28+[1]GROUPAMA!L28+[1]ZİRVE!L28+[1]AKFİNANS!L28+[1]ZİRAAT!L28+[1]DAĞLI!L28+[1]CREDİTWEST!L28+[1]GÜVEN!L28+[1]LİMASOL!L28+[1]ANADOLU!L28+[1]AXA!L28+'[1]TÜRK '!L28+[1]KIBRIS!L28+[1]ASCAN!L28+[1]SEGURE!L28</f>
        <v>0</v>
      </c>
    </row>
    <row r="31" spans="1:12" x14ac:dyDescent="0.25">
      <c r="A31" s="1"/>
      <c r="B31" s="1"/>
      <c r="C31" s="1" t="s">
        <v>61</v>
      </c>
      <c r="D31" s="1"/>
      <c r="E31" s="1"/>
      <c r="F31" s="1" t="s">
        <v>28</v>
      </c>
      <c r="G31" s="1">
        <f>[1]CAN!G29+[1]UNİVERSAL!G29+[1]MAPFREE!G29+[1]EUROCITY!G29+[1]TOWER!G29+'[1]KIBRIS KAPİTAL INS.LTD.'!G29+[1]GOLD!G29+[1]ZURİCH!G29+[1]GULF!G29+[1]BEY!G29+[1]NORTHPRİME!G29+'[1]KIBRIS İKTİSAT'!G29+[1]GÜNEŞ!G29+[1]COMMERCIAL!G29+[1]ŞEKER!G29+[1]AVEON!G29+[1]GROUPAMA!G29+[1]ZİRVE!G29+[1]AKFİNANS!G29+[1]ZİRAAT!G29+[1]DAĞLI!G29+[1]CREDİTWEST!G29+[1]GÜVEN!G29+[1]LİMASOL!G29+[1]ANADOLU!G29+[1]AXA!G29+'[1]TÜRK '!G29+[1]KIBRIS!G29+[1]ASCAN!G29+[1]SEGURE!G29</f>
        <v>0</v>
      </c>
      <c r="H31" s="1"/>
      <c r="I31" s="1" t="s">
        <v>62</v>
      </c>
      <c r="J31" s="1" t="s">
        <v>63</v>
      </c>
      <c r="K31" s="1"/>
      <c r="L31" s="1">
        <f>[1]CAN!L29+[1]UNİVERSAL!L29+[1]MAPFREE!L29+[1]EUROCITY!L29+[1]TOWER!L29+'[1]KIBRIS KAPİTAL INS.LTD.'!L29+[1]GOLD!L29+[1]ZURİCH!L29+[1]GULF!L29+[1]BEY!L29+[1]NORTHPRİME!L29+'[1]KIBRIS İKTİSAT'!L29+[1]GÜNEŞ!L29+[1]COMMERCIAL!L29+[1]ŞEKER!L29+[1]AVEON!L29+[1]GROUPAMA!L29+[1]ZİRVE!L29+[1]AKFİNANS!L29+[1]ZİRAAT!L29+[1]DAĞLI!L29+[1]CREDİTWEST!L29+[1]GÜVEN!L29+[1]LİMASOL!L29+[1]ANADOLU!L29+[1]AXA!L29+'[1]TÜRK '!L29+[1]KIBRIS!L29+[1]ASCAN!L29+[1]SEGURE!L29</f>
        <v>5118028.09</v>
      </c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 t="s">
        <v>64</v>
      </c>
      <c r="J32" s="1" t="s">
        <v>65</v>
      </c>
      <c r="K32" s="1"/>
      <c r="L32" s="1">
        <f>[1]CAN!L30+[1]UNİVERSAL!L30+[1]MAPFREE!L30+[1]EUROCITY!L30+[1]TOWER!L30+'[1]KIBRIS KAPİTAL INS.LTD.'!L30+[1]GOLD!L30+[1]ZURİCH!L30+[1]GULF!L30+[1]BEY!L30+[1]NORTHPRİME!L30+'[1]KIBRIS İKTİSAT'!L30+[1]GÜNEŞ!L30+[1]COMMERCIAL!L30+[1]ŞEKER!L30+[1]AVEON!L30+[1]GROUPAMA!L30+[1]ZİRVE!L30+[1]AKFİNANS!L30+[1]ZİRAAT!L30+[1]DAĞLI!L30+[1]CREDİTWEST!L30+[1]GÜVEN!L30+[1]LİMASOL!L30+[1]ANADOLU!L30+[1]AXA!L30+'[1]TÜRK '!L30+[1]KIBRIS!L30+[1]ASCAN!L30+[1]SEGURE!L30</f>
        <v>0</v>
      </c>
    </row>
    <row r="33" spans="1:12" x14ac:dyDescent="0.25">
      <c r="A33" s="1" t="s">
        <v>66</v>
      </c>
      <c r="B33" s="2" t="s">
        <v>67</v>
      </c>
      <c r="C33" s="2"/>
      <c r="D33" s="1"/>
      <c r="E33" s="1"/>
      <c r="F33" s="1"/>
      <c r="G33" s="4">
        <f>G37+G34+G40</f>
        <v>14435268.409999998</v>
      </c>
      <c r="H33" s="1"/>
      <c r="I33" s="1" t="s">
        <v>68</v>
      </c>
      <c r="J33" s="1" t="s">
        <v>69</v>
      </c>
      <c r="K33" s="1" t="s">
        <v>28</v>
      </c>
      <c r="L33" s="1">
        <f>[1]CAN!L31+[1]UNİVERSAL!L31+[1]MAPFREE!L31+[1]EUROCITY!L31+[1]TOWER!L31+'[1]KIBRIS KAPİTAL INS.LTD.'!L31+[1]GOLD!L31+[1]ZURİCH!L31+[1]GULF!L31+[1]BEY!L31+[1]NORTHPRİME!L31+'[1]KIBRIS İKTİSAT'!L31+[1]GÜNEŞ!L31+[1]COMMERCIAL!L31+[1]ŞEKER!L31+[1]AVEON!L31+[1]GROUPAMA!L31+[1]ZİRVE!L31+[1]AKFİNANS!L31+[1]ZİRAAT!L31+[1]DAĞLI!L31+[1]CREDİTWEST!L31+[1]GÜVEN!L31+[1]LİMASOL!L31+[1]ANADOLU!L31+[1]AXA!L31+'[1]TÜRK '!L31+[1]KIBRIS!L31+[1]ASCAN!L31+[1]SEGURE!L31</f>
        <v>2522233.48</v>
      </c>
    </row>
    <row r="34" spans="1:12" x14ac:dyDescent="0.25">
      <c r="A34" s="1"/>
      <c r="B34" s="1" t="s">
        <v>5</v>
      </c>
      <c r="C34" s="1" t="s">
        <v>70</v>
      </c>
      <c r="D34" s="1"/>
      <c r="E34" s="1"/>
      <c r="F34" s="1"/>
      <c r="G34" s="4">
        <f>G35-G36</f>
        <v>3330348.4399999995</v>
      </c>
      <c r="H34" s="1"/>
      <c r="I34" s="1"/>
      <c r="J34" s="1" t="s">
        <v>71</v>
      </c>
      <c r="K34" s="1" t="s">
        <v>28</v>
      </c>
      <c r="L34" s="1">
        <f>[1]CAN!L32+[1]UNİVERSAL!L32+[1]MAPFREE!L32+[1]EUROCITY!L32+[1]TOWER!L32+'[1]KIBRIS KAPİTAL INS.LTD.'!L32+[1]GOLD!L32+[1]ZURİCH!L32+[1]GULF!L32+[1]BEY!L32+[1]NORTHPRİME!L32+'[1]KIBRIS İKTİSAT'!L32+[1]GÜNEŞ!L32+[1]COMMERCIAL!L32+[1]ŞEKER!L32+[1]AVEON!L32+[1]GROUPAMA!L32+[1]ZİRVE!L32+[1]AKFİNANS!L32+[1]ZİRAAT!L32+[1]DAĞLI!L32+[1]CREDİTWEST!L32+[1]GÜVEN!L32+[1]LİMASOL!L32+[1]ANADOLU!L32+[1]AXA!L32+'[1]TÜRK '!L32+[1]KIBRIS!L32+[1]ASCAN!L32+[1]SEGURE!L32</f>
        <v>0</v>
      </c>
    </row>
    <row r="35" spans="1:12" x14ac:dyDescent="0.25">
      <c r="A35" s="1"/>
      <c r="B35" s="1"/>
      <c r="C35" s="1" t="s">
        <v>70</v>
      </c>
      <c r="D35" s="1"/>
      <c r="E35" s="1"/>
      <c r="F35" s="1"/>
      <c r="G35" s="1">
        <f>[1]CAN!G33+[1]UNİVERSAL!G33+[1]MAPFREE!G33+[1]EUROCITY!G33+[1]TOWER!G33+'[1]KIBRIS KAPİTAL INS.LTD.'!G33+[1]GOLD!G33+[1]ZURİCH!G33+[1]GULF!G33+[1]BEY!G33+[1]NORTHPRİME!G33+'[1]KIBRIS İKTİSAT'!G33+[1]GÜNEŞ!G33+[1]COMMERCIAL!G33+[1]ŞEKER!G33+[1]AVEON!G33+[1]GROUPAMA!G33+[1]ZİRVE!G33+[1]AKFİNANS!G33+[1]ZİRAAT!G33+[1]DAĞLI!G33+[1]CREDİTWEST!G33+[1]GÜVEN!G33+[1]LİMASOL!G33+[1]ANADOLU!G33+[1]AXA!G33+'[1]TÜRK '!G33+[1]KIBRIS!G33+[1]ASCAN!G33+[1]SEGURE!G33</f>
        <v>10979794.369999999</v>
      </c>
      <c r="H35" s="1"/>
      <c r="I35" s="1"/>
      <c r="J35" s="1" t="s">
        <v>72</v>
      </c>
      <c r="K35" s="1" t="s">
        <v>28</v>
      </c>
      <c r="L35" s="1">
        <f>[1]CAN!L33+[1]UNİVERSAL!L33+[1]MAPFREE!L33+[1]EUROCITY!L33+[1]TOWER!L33+'[1]KIBRIS KAPİTAL INS.LTD.'!L33+[1]GOLD!L33+[1]ZURİCH!L33+[1]GULF!L33+[1]BEY!L33+[1]NORTHPRİME!L33+'[1]KIBRIS İKTİSAT'!L33+[1]GÜNEŞ!L33+[1]COMMERCIAL!L33+[1]ŞEKER!L33+[1]AVEON!L33+[1]GROUPAMA!L33+[1]ZİRVE!L33+[1]AKFİNANS!L33+[1]ZİRAAT!L33+[1]DAĞLI!L33+[1]CREDİTWEST!L33+[1]GÜVEN!L33+[1]LİMASOL!L33+[1]ANADOLU!L33+[1]AXA!L33+'[1]TÜRK '!L33+[1]KIBRIS!L33+[1]ASCAN!L33+[1]SEGURE!L33</f>
        <v>1235748.3400000001</v>
      </c>
    </row>
    <row r="36" spans="1:12" x14ac:dyDescent="0.25">
      <c r="A36" s="1"/>
      <c r="B36" s="1"/>
      <c r="C36" s="1" t="s">
        <v>73</v>
      </c>
      <c r="D36" s="1"/>
      <c r="E36" s="1"/>
      <c r="F36" s="1" t="s">
        <v>28</v>
      </c>
      <c r="G36" s="1">
        <f>[1]CAN!G34+[1]UNİVERSAL!G34+[1]MAPFREE!G34+[1]EUROCITY!G34+[1]TOWER!G34+'[1]KIBRIS KAPİTAL INS.LTD.'!G34+[1]GOLD!G34+[1]ZURİCH!G34+[1]GULF!G34+[1]BEY!G34+[1]NORTHPRİME!G34+'[1]KIBRIS İKTİSAT'!G34+[1]GÜNEŞ!G34+[1]COMMERCIAL!G34+[1]ŞEKER!G34+[1]AVEON!G34+[1]GROUPAMA!G34+[1]ZİRVE!G34+[1]AKFİNANS!G34+[1]ZİRAAT!G34+[1]DAĞLI!G34+[1]CREDİTWEST!G34+[1]GÜVEN!G34+[1]LİMASOL!G34+[1]ANADOLU!G34+[1]AXA!G34+'[1]TÜRK '!G34+[1]KIBRIS!G34+[1]ASCAN!G34+[1]SEGURE!G34</f>
        <v>7649445.9299999997</v>
      </c>
      <c r="H36" s="1"/>
      <c r="I36" s="1"/>
      <c r="J36" s="1"/>
      <c r="K36" s="1"/>
      <c r="L36" s="1"/>
    </row>
    <row r="37" spans="1:12" x14ac:dyDescent="0.25">
      <c r="A37" s="1"/>
      <c r="B37" s="1" t="s">
        <v>8</v>
      </c>
      <c r="C37" s="1" t="s">
        <v>74</v>
      </c>
      <c r="D37" s="1"/>
      <c r="E37" s="1"/>
      <c r="F37" s="1"/>
      <c r="G37" s="1">
        <f>[1]CAN!G35+[1]UNİVERSAL!G35+[1]MAPFREE!G35+[1]EUROCITY!G35+[1]TOWER!G35+'[1]KIBRIS KAPİTAL INS.LTD.'!G35+[1]GOLD!G35+[1]ZURİCH!G35+[1]GULF!G35+[1]BEY!G35+[1]NORTHPRİME!G35+'[1]KIBRIS İKTİSAT'!G35+[1]GÜNEŞ!G35+[1]COMMERCIAL!G35+[1]ŞEKER!G35+[1]AVEON!G35+[1]GROUPAMA!G35+[1]ZİRVE!G35+[1]AKFİNANS!G35+[1]ZİRAAT!G35+[1]DAĞLI!G35+[1]CREDİTWEST!G35+[1]GÜVEN!G35+[1]LİMASOL!G35+[1]ANADOLU!G35+[1]AXA!G35+'[1]TÜRK '!G35+[1]KIBRIS!G35+[1]ASCAN!G35+[1]SEGURE!G35</f>
        <v>11111509.35</v>
      </c>
      <c r="H37" s="1" t="s">
        <v>54</v>
      </c>
      <c r="I37" s="1" t="s">
        <v>75</v>
      </c>
      <c r="J37" s="1"/>
      <c r="K37" s="1"/>
      <c r="L37" s="4">
        <f>L38+L39+L40+L41</f>
        <v>35235385.680000007</v>
      </c>
    </row>
    <row r="38" spans="1:12" x14ac:dyDescent="0.25">
      <c r="A38" s="1"/>
      <c r="B38" s="1"/>
      <c r="C38" s="1" t="s">
        <v>74</v>
      </c>
      <c r="D38" s="1"/>
      <c r="E38" s="1"/>
      <c r="F38" s="1"/>
      <c r="G38" s="1">
        <f>[1]CAN!G36+[1]UNİVERSAL!G36+[1]MAPFREE!G36+[1]EUROCITY!G36+[1]TOWER!G36+'[1]KIBRIS KAPİTAL INS.LTD.'!G36+[1]GOLD!G36+[1]ZURİCH!G36+[1]GULF!G36+[1]BEY!G36+[1]NORTHPRİME!G36+'[1]KIBRIS İKTİSAT'!G36+[1]GÜNEŞ!G36+[1]COMMERCIAL!G36+[1]ŞEKER!G36+[1]AVEON!G36+[1]GROUPAMA!G36+[1]ZİRVE!G36+[1]AKFİNANS!G36+[1]ZİRAAT!G36+[1]DAĞLI!G36+[1]CREDİTWEST!G36+[1]GÜVEN!G36+[1]LİMASOL!G36+[1]ANADOLU!G36+[1]AXA!G36+'[1]TÜRK '!G36+[1]KIBRIS!G36+[1]ASCAN!G36+[1]SEGURE!G36</f>
        <v>14865657.199999999</v>
      </c>
      <c r="H38" s="1"/>
      <c r="I38" s="1" t="s">
        <v>5</v>
      </c>
      <c r="J38" s="1" t="s">
        <v>76</v>
      </c>
      <c r="K38" s="1"/>
      <c r="L38" s="1">
        <f>[1]CAN!L36+[1]UNİVERSAL!L36+[1]MAPFREE!L36+[1]EUROCITY!L36+[1]TOWER!L36+'[1]KIBRIS KAPİTAL INS.LTD.'!L36+[1]GOLD!L36+[1]ZURİCH!L36+[1]GULF!L36+[1]BEY!L36+[1]NORTHPRİME!L36+'[1]KIBRIS İKTİSAT'!L36+[1]GÜNEŞ!L36+[1]COMMERCIAL!L36+[1]ŞEKER!L36+[1]AVEON!L36+[1]GROUPAMA!L36+[1]ZİRVE!L36+[1]AKFİNANS!L36+[1]ZİRAAT!L36+[1]DAĞLI!L36+[1]CREDİTWEST!L36+[1]GÜVEN!L36+[1]LİMASOL!L36+[1]ANADOLU!L36+[1]AXA!L36+'[1]TÜRK '!L36+[1]KIBRIS!L36+[1]ASCAN!L36+[1]SEGURE!L36</f>
        <v>20742868.540000007</v>
      </c>
    </row>
    <row r="39" spans="1:12" x14ac:dyDescent="0.25">
      <c r="A39" s="1"/>
      <c r="B39" s="1"/>
      <c r="C39" s="1" t="s">
        <v>77</v>
      </c>
      <c r="D39" s="1"/>
      <c r="E39" s="1"/>
      <c r="F39" s="1" t="s">
        <v>28</v>
      </c>
      <c r="G39" s="1">
        <f>[1]CAN!G37+[1]UNİVERSAL!G37+[1]MAPFREE!G37+[1]EUROCITY!G37+[1]TOWER!G37+'[1]KIBRIS KAPİTAL INS.LTD.'!G37+[1]GOLD!G37+[1]ZURİCH!G37+[1]GULF!G37+[1]BEY!G37+[1]NORTHPRİME!G37+'[1]KIBRIS İKTİSAT'!G37+[1]GÜNEŞ!G37+[1]COMMERCIAL!G37+[1]ŞEKER!G37+[1]AVEON!G37+[1]GROUPAMA!G37+[1]ZİRVE!G37+[1]AKFİNANS!G37+[1]ZİRAAT!G37+[1]DAĞLI!G37+[1]CREDİTWEST!G37+[1]GÜVEN!G37+[1]LİMASOL!G37+[1]ANADOLU!G37+[1]AXA!G37+'[1]TÜRK '!G37+[1]KIBRIS!G37+[1]ASCAN!G37+[1]SEGURE!G37</f>
        <v>3754147.85</v>
      </c>
      <c r="H39" s="1"/>
      <c r="I39" s="1" t="s">
        <v>8</v>
      </c>
      <c r="J39" s="1" t="s">
        <v>78</v>
      </c>
      <c r="K39" s="1"/>
      <c r="L39" s="1">
        <f>[1]CAN!L37+[1]UNİVERSAL!L37+[1]MAPFREE!L37+[1]EUROCITY!L37+[1]TOWER!L37+'[1]KIBRIS KAPİTAL INS.LTD.'!L37+[1]GOLD!L37+[1]ZURİCH!L37+[1]GULF!L37+[1]BEY!L37+[1]NORTHPRİME!L37+'[1]KIBRIS İKTİSAT'!L37+[1]GÜNEŞ!L37+[1]COMMERCIAL!L37+[1]ŞEKER!L37+[1]AVEON!L37+[1]GROUPAMA!L37+[1]ZİRVE!L37+[1]AKFİNANS!L37+[1]ZİRAAT!L37+[1]DAĞLI!L37+[1]CREDİTWEST!L37+[1]GÜVEN!L37+[1]LİMASOL!L37+[1]ANADOLU!L37+[1]AXA!L37+'[1]TÜRK '!L37+[1]KIBRIS!L37+[1]ASCAN!L37+[1]SEGURE!L37</f>
        <v>14492517.140000002</v>
      </c>
    </row>
    <row r="40" spans="1:12" x14ac:dyDescent="0.25">
      <c r="A40" s="1"/>
      <c r="B40" s="1" t="s">
        <v>12</v>
      </c>
      <c r="C40" s="1" t="s">
        <v>79</v>
      </c>
      <c r="D40" s="1"/>
      <c r="E40" s="1"/>
      <c r="F40" s="1"/>
      <c r="G40" s="4">
        <f>G41-G42</f>
        <v>-6589.3799999999992</v>
      </c>
      <c r="H40" s="1"/>
      <c r="I40" s="1"/>
      <c r="J40" s="1"/>
      <c r="K40" s="1"/>
      <c r="L40" s="1"/>
    </row>
    <row r="41" spans="1:12" x14ac:dyDescent="0.25">
      <c r="A41" s="1"/>
      <c r="B41" s="1"/>
      <c r="C41" s="1" t="s">
        <v>79</v>
      </c>
      <c r="D41" s="1"/>
      <c r="E41" s="1"/>
      <c r="F41" s="1"/>
      <c r="G41" s="1">
        <f>[1]CAN!G39+[1]UNİVERSAL!G39+[1]MAPFREE!G39+[1]EUROCITY!G39+[1]TOWER!G39+'[1]KIBRIS KAPİTAL INS.LTD.'!G39+[1]GOLD!G39+[1]ZURİCH!G39+[1]GULF!G39+[1]BEY!G39+[1]NORTHPRİME!G39+'[1]KIBRIS İKTİSAT'!G39+[1]GÜNEŞ!G39+[1]COMMERCIAL!G39+[1]ŞEKER!G39+[1]AVEON!G39+[1]GROUPAMA!G39+[1]ZİRVE!G39+[1]AKFİNANS!G39+[1]ZİRAAT!G39+[1]DAĞLI!G39+[1]CREDİTWEST!G39+[1]GÜVEN!G39+[1]LİMASOL!G39+[1]ANADOLU!G39+[1]AXA!G39+'[1]TÜRK '!G39+[1]KIBRIS!G39+[1]ASCAN!G39+[1]SEGURE!G39</f>
        <v>6590</v>
      </c>
      <c r="H41" s="1"/>
      <c r="I41" s="1"/>
      <c r="J41" s="1"/>
      <c r="K41" s="1"/>
      <c r="L41" s="1"/>
    </row>
    <row r="42" spans="1:12" x14ac:dyDescent="0.25">
      <c r="A42" s="1"/>
      <c r="B42" s="1"/>
      <c r="C42" s="1" t="s">
        <v>80</v>
      </c>
      <c r="D42" s="1"/>
      <c r="E42" s="1"/>
      <c r="F42" s="1" t="s">
        <v>28</v>
      </c>
      <c r="G42" s="1">
        <f>[1]CAN!G40+[1]UNİVERSAL!G40+[1]MAPFREE!G40+[1]EUROCITY!G40+[1]TOWER!G40+'[1]KIBRIS KAPİTAL INS.LTD.'!G40+[1]GOLD!G40+[1]ZURİCH!G40+[1]GULF!G40+[1]BEY!G40+[1]NORTHPRİME!G40+'[1]KIBRIS İKTİSAT'!G40+[1]GÜNEŞ!G40+[1]COMMERCIAL!G40+[1]ŞEKER!G40+[1]AVEON!G40+[1]GROUPAMA!G40+[1]ZİRVE!G40+[1]AKFİNANS!G40+[1]ZİRAAT!G40+[1]DAĞLI!G40+[1]CREDİTWEST!G40+[1]GÜVEN!G40+[1]LİMASOL!G40+[1]ANADOLU!G40+[1]AXA!G40+'[1]TÜRK '!G40+[1]KIBRIS!G40+[1]ASCAN!G40+[1]SEGURE!G40</f>
        <v>13179.38</v>
      </c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 t="s">
        <v>81</v>
      </c>
      <c r="B44" s="1" t="s">
        <v>82</v>
      </c>
      <c r="C44" s="1"/>
      <c r="D44" s="1"/>
      <c r="E44" s="1"/>
      <c r="F44" s="1"/>
      <c r="G44" s="1">
        <f>[1]CAN!G42+[1]UNİVERSAL!G42+[1]MAPFREE!G42+[1]EUROCITY!G42+[1]TOWER!G42+'[1]KIBRIS KAPİTAL INS.LTD.'!G42+[1]GOLD!G42+[1]ZURİCH!G42+[1]GULF!G42+[1]BEY!G42+[1]NORTHPRİME!G42+'[1]KIBRIS İKTİSAT'!G42+[1]GÜNEŞ!G42+[1]COMMERCIAL!G42+[1]ŞEKER!G42+[1]AVEON!G42+[1]GROUPAMA!G42+[1]ZİRVE!G42+[1]AKFİNANS!G42+[1]ZİRAAT!G42+[1]DAĞLI!G42+[1]CREDİTWEST!G42+[1]GÜVEN!G42+[1]LİMASOL!G42+[1]ANADOLU!G42+[1]AXA!G42+'[1]TÜRK '!G42+[1]KIBRIS!G42+[1]ASCAN!G42+[1]SEGURE!G42</f>
        <v>34162579.949999996</v>
      </c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2" t="s">
        <v>83</v>
      </c>
      <c r="B46" s="2"/>
      <c r="C46" s="1"/>
      <c r="D46" s="1"/>
      <c r="E46" s="1"/>
      <c r="F46" s="1"/>
      <c r="G46" s="4">
        <f>G44+G33+G28+G24+G15+G11+G4</f>
        <v>351400496.96999997</v>
      </c>
      <c r="H46" s="2" t="s">
        <v>84</v>
      </c>
      <c r="I46" s="2"/>
      <c r="J46" s="2"/>
      <c r="K46" s="1"/>
      <c r="L46" s="4">
        <f>L4+L11+L21+L23+L37</f>
        <v>351400496.96999997</v>
      </c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>
        <f>G46-L46</f>
        <v>0</v>
      </c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2018-09-26T07:41:38Z</dcterms:modified>
</cp:coreProperties>
</file>