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BİLANÇO 2009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46" i="1"/>
  <c r="G45"/>
  <c r="G44"/>
  <c r="G43"/>
  <c r="G42"/>
  <c r="G41" s="1"/>
  <c r="L40"/>
  <c r="G40"/>
  <c r="L39"/>
  <c r="G39"/>
  <c r="L38"/>
  <c r="G38"/>
  <c r="G37"/>
  <c r="L36"/>
  <c r="G36"/>
  <c r="L35"/>
  <c r="G35"/>
  <c r="L34"/>
  <c r="L33"/>
  <c r="L32"/>
  <c r="G32"/>
  <c r="L31"/>
  <c r="G31"/>
  <c r="L30"/>
  <c r="G30"/>
  <c r="L29"/>
  <c r="G29"/>
  <c r="L28"/>
  <c r="G27"/>
  <c r="L26"/>
  <c r="G26"/>
  <c r="L25"/>
  <c r="G25"/>
  <c r="G23"/>
  <c r="L22"/>
  <c r="G22"/>
  <c r="L21"/>
  <c r="G21"/>
  <c r="L20"/>
  <c r="G20"/>
  <c r="L19"/>
  <c r="G19"/>
  <c r="L18"/>
  <c r="G18"/>
  <c r="L17"/>
  <c r="G17"/>
  <c r="L16"/>
  <c r="G16"/>
  <c r="L15"/>
  <c r="L14"/>
  <c r="G14"/>
  <c r="L13"/>
  <c r="G13"/>
  <c r="L12"/>
  <c r="G12"/>
  <c r="G10"/>
  <c r="L9"/>
  <c r="G9"/>
  <c r="L8"/>
  <c r="G8"/>
  <c r="L7"/>
  <c r="G7"/>
  <c r="L6"/>
  <c r="G6"/>
  <c r="G5" s="1"/>
  <c r="L5"/>
  <c r="L27" l="1"/>
  <c r="L24" s="1"/>
  <c r="L47" s="1"/>
  <c r="G34"/>
  <c r="G47" s="1"/>
</calcChain>
</file>

<file path=xl/sharedStrings.xml><?xml version="1.0" encoding="utf-8"?>
<sst xmlns="http://schemas.openxmlformats.org/spreadsheetml/2006/main" count="136" uniqueCount="89">
  <si>
    <t>AKTİFLER</t>
  </si>
  <si>
    <t>PASİFLER</t>
  </si>
  <si>
    <t>I</t>
  </si>
  <si>
    <t>NAKİT DEĞERLER</t>
  </si>
  <si>
    <t>BORÇLAR</t>
  </si>
  <si>
    <t>a</t>
  </si>
  <si>
    <t>Kasa</t>
  </si>
  <si>
    <t>Sigorta ve Reasurans Şirketleri Cari Hesabı</t>
  </si>
  <si>
    <t>b</t>
  </si>
  <si>
    <t>Serbest Vadesiz Hesaplar TL</t>
  </si>
  <si>
    <t xml:space="preserve">b </t>
  </si>
  <si>
    <t>Sigorta ve Reasurans Şirketlerinin Depoları</t>
  </si>
  <si>
    <t>c</t>
  </si>
  <si>
    <t>Serbest Vadesiz Hesaplar Döviz</t>
  </si>
  <si>
    <t>Ödenecek Vergi ve Diğer Yükümlülükler</t>
  </si>
  <si>
    <t>d</t>
  </si>
  <si>
    <t>Serbest Vadeli Hesaplar TL</t>
  </si>
  <si>
    <t>Diğer Borçlar</t>
  </si>
  <si>
    <t>e</t>
  </si>
  <si>
    <t>Bloke Vadeli Hesaplar TL</t>
  </si>
  <si>
    <t>II</t>
  </si>
  <si>
    <t>KARŞILIKLAR</t>
  </si>
  <si>
    <t>MENKUL DEĞERLER CÜZDANI</t>
  </si>
  <si>
    <t>A</t>
  </si>
  <si>
    <t>Teknik Karşılıklar</t>
  </si>
  <si>
    <t>Menkul Değerler</t>
  </si>
  <si>
    <t>Cari Rizikolar Karşılığı</t>
  </si>
  <si>
    <t>Menkul Değerler Azalış Karş</t>
  </si>
  <si>
    <t>(-)</t>
  </si>
  <si>
    <t>Cari Rizikolar Karşılığı Reasürer Payı</t>
  </si>
  <si>
    <t>III</t>
  </si>
  <si>
    <t>ALACAKLAR</t>
  </si>
  <si>
    <t>Muallak Hasar Karşılığı</t>
  </si>
  <si>
    <t xml:space="preserve">a </t>
  </si>
  <si>
    <t>Sigortalılar</t>
  </si>
  <si>
    <t>Sigortalılar Prim Alacak Karş</t>
  </si>
  <si>
    <t>Muallak Hasar Karşılığı Reasürer Payı</t>
  </si>
  <si>
    <t>Acenteler</t>
  </si>
  <si>
    <t>Hayat Matematik karşılığı ( Net )</t>
  </si>
  <si>
    <t>Acenteler Prim Alacak Karş</t>
  </si>
  <si>
    <t>B</t>
  </si>
  <si>
    <t>Hayat Kar Payı Karşılıkları</t>
  </si>
  <si>
    <t>Diğer Karşılıklar</t>
  </si>
  <si>
    <t>Sigorta ve Reasurans Şirketleri Depolar</t>
  </si>
  <si>
    <t>DİĞER PASİFLER</t>
  </si>
  <si>
    <t>Diğer Alacaklar</t>
  </si>
  <si>
    <t>IV</t>
  </si>
  <si>
    <t>ÖZKAYNAKLAR</t>
  </si>
  <si>
    <t>İDARİ VE KANUNİ TAKİPTEKİ ALACAKLAR</t>
  </si>
  <si>
    <t>Ödenmiş Sermaye</t>
  </si>
  <si>
    <t>İdari ve Kanuni Takipteki Alacaklar</t>
  </si>
  <si>
    <t>Nominal Sermaye</t>
  </si>
  <si>
    <t>İdari ve Kanuni Takipteki Alacaklar Karş</t>
  </si>
  <si>
    <t>Ödenmemiş Sermaye</t>
  </si>
  <si>
    <t>Kanuni Yedek Akçeler</t>
  </si>
  <si>
    <t>V</t>
  </si>
  <si>
    <t>İŞTİRAKLER</t>
  </si>
  <si>
    <t>Olağan Üstü Hasar Karşılığı</t>
  </si>
  <si>
    <t>İştirakler</t>
  </si>
  <si>
    <t>İhtiyari Yedek Akçeler</t>
  </si>
  <si>
    <t>İştirakler Değer Azalış Karş</t>
  </si>
  <si>
    <t>Olağan Üstü Yedek Akçeler</t>
  </si>
  <si>
    <t>İştiraklere Sermaye Taahhütleri</t>
  </si>
  <si>
    <t>f</t>
  </si>
  <si>
    <t>Yeniden Değerlendirme Fonu</t>
  </si>
  <si>
    <t>g</t>
  </si>
  <si>
    <t>Özel Fonlar</t>
  </si>
  <si>
    <t>VI</t>
  </si>
  <si>
    <t>SABİT DEĞERLER</t>
  </si>
  <si>
    <t>h</t>
  </si>
  <si>
    <t>Zarar</t>
  </si>
  <si>
    <t>Menkuller</t>
  </si>
  <si>
    <t>Dönem Zararı</t>
  </si>
  <si>
    <t>Geçmiş Yıllar Zararı</t>
  </si>
  <si>
    <t>Menkuller Birikmiş Amortismanı</t>
  </si>
  <si>
    <t>Gayrımenkuller</t>
  </si>
  <si>
    <t xml:space="preserve">KAR </t>
  </si>
  <si>
    <t>Dönem Karı</t>
  </si>
  <si>
    <t>Gayrımenkuller Birikmiş Amortismanı</t>
  </si>
  <si>
    <t>Geçmiş Yıllar Karları</t>
  </si>
  <si>
    <t>Özel Maliyet Bedeli</t>
  </si>
  <si>
    <t>Özel Maliyet Bedeli Birikmiş Amortismanı</t>
  </si>
  <si>
    <t>Borçlu Geçici Hesap</t>
  </si>
  <si>
    <t>Merkez Cari Hesap</t>
  </si>
  <si>
    <t>VII</t>
  </si>
  <si>
    <t>DİĞER AKTİFLER ( NET )</t>
  </si>
  <si>
    <t>AKTİFLER TOPLAMI</t>
  </si>
  <si>
    <t>PASİFLER TOPLAMI</t>
  </si>
  <si>
    <t>K.K.T.C SİGORTA VE REASÜRANS ŞİRKETLER BİRLİĞİ  (HAYAT 2009 )</t>
  </si>
</sst>
</file>

<file path=xl/styles.xml><?xml version="1.0" encoding="utf-8"?>
<styleSheet xmlns="http://schemas.openxmlformats.org/spreadsheetml/2006/main">
  <numFmts count="2">
    <numFmt numFmtId="43" formatCode="_-* #,##0.00\ _T_L_-;\-* #,##0.00\ _T_L_-;_-* &quot;-&quot;??\ _T_L_-;_-@_-"/>
    <numFmt numFmtId="164" formatCode="_-* #,##0\ _T_L_-;\-* #,##0\ _T_L_-;_-* &quot;-&quot;??\ _T_L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  <charset val="162"/>
    </font>
    <font>
      <b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Calibri"/>
      <family val="2"/>
      <scheme val="minor"/>
    </font>
    <font>
      <sz val="10"/>
      <color indexed="12"/>
      <name val="Arial"/>
      <family val="2"/>
      <charset val="162"/>
    </font>
    <font>
      <u/>
      <sz val="16"/>
      <name val="Impact"/>
      <family val="2"/>
      <charset val="16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4" fillId="2" borderId="0" xfId="1" applyNumberFormat="1" applyFont="1" applyFill="1"/>
    <xf numFmtId="0" fontId="5" fillId="0" borderId="0" xfId="2" applyFont="1" applyAlignment="1">
      <alignment horizontal="center"/>
    </xf>
    <xf numFmtId="164" fontId="5" fillId="0" borderId="0" xfId="1" applyNumberFormat="1" applyFont="1"/>
    <xf numFmtId="0" fontId="6" fillId="0" borderId="0" xfId="0" applyFont="1"/>
    <xf numFmtId="164" fontId="6" fillId="0" borderId="0" xfId="1" applyNumberFormat="1" applyFont="1"/>
    <xf numFmtId="164" fontId="7" fillId="2" borderId="0" xfId="1" applyNumberFormat="1" applyFont="1" applyFill="1"/>
    <xf numFmtId="0" fontId="6" fillId="0" borderId="0" xfId="0" applyFont="1" applyAlignment="1">
      <alignment horizontal="center"/>
    </xf>
    <xf numFmtId="0" fontId="5" fillId="0" borderId="0" xfId="2" applyFont="1"/>
    <xf numFmtId="0" fontId="6" fillId="0" borderId="0" xfId="0" applyFont="1" applyAlignment="1"/>
    <xf numFmtId="0" fontId="9" fillId="0" borderId="0" xfId="0" applyFont="1"/>
    <xf numFmtId="0" fontId="3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1" xfId="2" applyFont="1" applyBorder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164" fontId="7" fillId="2" borderId="2" xfId="1" applyNumberFormat="1" applyFont="1" applyFill="1" applyBorder="1"/>
    <xf numFmtId="164" fontId="5" fillId="0" borderId="2" xfId="1" applyNumberFormat="1" applyFont="1" applyBorder="1"/>
    <xf numFmtId="164" fontId="6" fillId="0" borderId="2" xfId="1" applyNumberFormat="1" applyFont="1" applyBorder="1"/>
    <xf numFmtId="164" fontId="6" fillId="2" borderId="2" xfId="1" applyNumberFormat="1" applyFont="1" applyFill="1" applyBorder="1"/>
    <xf numFmtId="164" fontId="4" fillId="2" borderId="2" xfId="1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2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66674</xdr:rowOff>
    </xdr:from>
    <xdr:to>
      <xdr:col>2</xdr:col>
      <xdr:colOff>323849</xdr:colOff>
      <xdr:row>3</xdr:row>
      <xdr:rowOff>95249</xdr:rowOff>
    </xdr:to>
    <xdr:pic>
      <xdr:nvPicPr>
        <xdr:cNvPr id="2" name="Picture 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66674"/>
          <a:ext cx="447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SCORT/Belgelerim/2009%20B&#304;LAN&#199;O%20hay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KIF EMEKLİLİK"/>
      <sheetName val="ANADOLU HAYAT EMEKLİLİK"/>
      <sheetName val="AXA HAYAT"/>
      <sheetName val="SEKTÖR"/>
    </sheetNames>
    <sheetDataSet>
      <sheetData sheetId="0">
        <row r="4">
          <cell r="G4">
            <v>496514</v>
          </cell>
        </row>
        <row r="5">
          <cell r="L5">
            <v>224</v>
          </cell>
        </row>
        <row r="6">
          <cell r="L6">
            <v>636</v>
          </cell>
        </row>
        <row r="10">
          <cell r="G10">
            <v>595188</v>
          </cell>
        </row>
        <row r="11">
          <cell r="G11">
            <v>0</v>
          </cell>
          <cell r="L11">
            <v>3070</v>
          </cell>
        </row>
        <row r="14">
          <cell r="G14">
            <v>6764</v>
          </cell>
          <cell r="L14">
            <v>197298</v>
          </cell>
        </row>
        <row r="16">
          <cell r="L16">
            <v>513517</v>
          </cell>
        </row>
        <row r="17">
          <cell r="L17">
            <v>523458</v>
          </cell>
        </row>
        <row r="18">
          <cell r="L18">
            <v>48</v>
          </cell>
        </row>
        <row r="22">
          <cell r="L22">
            <v>170289</v>
          </cell>
        </row>
        <row r="23">
          <cell r="G23">
            <v>67801</v>
          </cell>
          <cell r="L23">
            <v>170289</v>
          </cell>
        </row>
        <row r="24">
          <cell r="G24">
            <v>67801</v>
          </cell>
        </row>
        <row r="25">
          <cell r="L25">
            <v>0</v>
          </cell>
        </row>
        <row r="26">
          <cell r="L26">
            <v>0</v>
          </cell>
        </row>
        <row r="29">
          <cell r="L29">
            <v>32356</v>
          </cell>
        </row>
        <row r="31">
          <cell r="L31">
            <v>125451</v>
          </cell>
        </row>
        <row r="36">
          <cell r="L36">
            <v>-6176</v>
          </cell>
        </row>
        <row r="43">
          <cell r="G43">
            <v>210803</v>
          </cell>
        </row>
      </sheetData>
      <sheetData sheetId="1">
        <row r="3">
          <cell r="L3">
            <v>7582</v>
          </cell>
        </row>
        <row r="4">
          <cell r="G4">
            <v>3165</v>
          </cell>
        </row>
        <row r="5">
          <cell r="G5">
            <v>12700</v>
          </cell>
          <cell r="L5">
            <v>6901</v>
          </cell>
        </row>
        <row r="6">
          <cell r="G6">
            <v>-1859</v>
          </cell>
          <cell r="L6">
            <v>79251</v>
          </cell>
        </row>
        <row r="10">
          <cell r="G10">
            <v>0</v>
          </cell>
        </row>
        <row r="11">
          <cell r="G11">
            <v>0</v>
          </cell>
          <cell r="L11">
            <v>145433</v>
          </cell>
        </row>
        <row r="14">
          <cell r="G14">
            <v>318263</v>
          </cell>
          <cell r="L14">
            <v>217474</v>
          </cell>
        </row>
        <row r="16">
          <cell r="L16">
            <v>62324211</v>
          </cell>
        </row>
        <row r="17">
          <cell r="L17">
            <v>19008191</v>
          </cell>
        </row>
        <row r="18">
          <cell r="L18">
            <v>86505</v>
          </cell>
        </row>
        <row r="20">
          <cell r="G20">
            <v>6509</v>
          </cell>
        </row>
        <row r="22">
          <cell r="L22">
            <v>50000</v>
          </cell>
        </row>
        <row r="23">
          <cell r="L23">
            <v>50000</v>
          </cell>
        </row>
        <row r="25">
          <cell r="L25">
            <v>0</v>
          </cell>
        </row>
        <row r="26">
          <cell r="L26">
            <v>0</v>
          </cell>
        </row>
        <row r="33">
          <cell r="G33">
            <v>151771</v>
          </cell>
        </row>
        <row r="36">
          <cell r="L36">
            <v>1652153</v>
          </cell>
        </row>
        <row r="39">
          <cell r="G39">
            <v>102908</v>
          </cell>
        </row>
        <row r="40">
          <cell r="G40">
            <v>136791</v>
          </cell>
        </row>
        <row r="41">
          <cell r="G41">
            <v>83071035</v>
          </cell>
        </row>
        <row r="42">
          <cell r="G42">
            <v>50000</v>
          </cell>
        </row>
      </sheetData>
      <sheetData sheetId="2">
        <row r="3">
          <cell r="G3">
            <v>452</v>
          </cell>
        </row>
        <row r="5">
          <cell r="L5">
            <v>13685</v>
          </cell>
        </row>
        <row r="6">
          <cell r="L6">
            <v>189</v>
          </cell>
        </row>
        <row r="10">
          <cell r="G10">
            <v>14608</v>
          </cell>
        </row>
        <row r="11">
          <cell r="G11">
            <v>0</v>
          </cell>
          <cell r="L11">
            <v>24435</v>
          </cell>
        </row>
        <row r="16">
          <cell r="G16">
            <v>501</v>
          </cell>
          <cell r="L16">
            <v>99228</v>
          </cell>
        </row>
        <row r="19">
          <cell r="L19">
            <v>226</v>
          </cell>
        </row>
        <row r="22">
          <cell r="L22">
            <v>220000</v>
          </cell>
        </row>
        <row r="23">
          <cell r="L23">
            <v>220000</v>
          </cell>
        </row>
        <row r="35">
          <cell r="G35">
            <v>0</v>
          </cell>
        </row>
        <row r="36">
          <cell r="L36">
            <v>41614</v>
          </cell>
        </row>
        <row r="43">
          <cell r="G43">
            <v>383816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A4" sqref="A4:E4"/>
    </sheetView>
  </sheetViews>
  <sheetFormatPr defaultRowHeight="12.75"/>
  <cols>
    <col min="1" max="1" width="3.42578125" style="7" bestFit="1" customWidth="1"/>
    <col min="2" max="2" width="2.85546875" style="10" customWidth="1"/>
    <col min="3" max="4" width="9.140625" style="7"/>
    <col min="5" max="5" width="18" style="7" customWidth="1"/>
    <col min="6" max="6" width="3" style="7" customWidth="1"/>
    <col min="7" max="7" width="14.28515625" style="8" bestFit="1" customWidth="1"/>
    <col min="8" max="8" width="2.85546875" style="3" bestFit="1" customWidth="1"/>
    <col min="9" max="9" width="3.42578125" style="7" customWidth="1"/>
    <col min="10" max="10" width="37.140625" style="7" customWidth="1"/>
    <col min="11" max="11" width="2.140625" style="7" customWidth="1"/>
    <col min="12" max="12" width="14.28515625" style="8" bestFit="1" customWidth="1"/>
    <col min="13" max="256" width="9.140625" style="7"/>
    <col min="257" max="257" width="3.42578125" style="7" bestFit="1" customWidth="1"/>
    <col min="258" max="258" width="2.85546875" style="7" customWidth="1"/>
    <col min="259" max="260" width="9.140625" style="7"/>
    <col min="261" max="261" width="18" style="7" customWidth="1"/>
    <col min="262" max="262" width="3" style="7" customWidth="1"/>
    <col min="263" max="263" width="20.5703125" style="7" bestFit="1" customWidth="1"/>
    <col min="264" max="264" width="2.85546875" style="7" bestFit="1" customWidth="1"/>
    <col min="265" max="265" width="3.42578125" style="7" customWidth="1"/>
    <col min="266" max="266" width="37.140625" style="7" customWidth="1"/>
    <col min="267" max="267" width="2.140625" style="7" customWidth="1"/>
    <col min="268" max="268" width="20.28515625" style="7" bestFit="1" customWidth="1"/>
    <col min="269" max="512" width="9.140625" style="7"/>
    <col min="513" max="513" width="3.42578125" style="7" bestFit="1" customWidth="1"/>
    <col min="514" max="514" width="2.85546875" style="7" customWidth="1"/>
    <col min="515" max="516" width="9.140625" style="7"/>
    <col min="517" max="517" width="18" style="7" customWidth="1"/>
    <col min="518" max="518" width="3" style="7" customWidth="1"/>
    <col min="519" max="519" width="20.5703125" style="7" bestFit="1" customWidth="1"/>
    <col min="520" max="520" width="2.85546875" style="7" bestFit="1" customWidth="1"/>
    <col min="521" max="521" width="3.42578125" style="7" customWidth="1"/>
    <col min="522" max="522" width="37.140625" style="7" customWidth="1"/>
    <col min="523" max="523" width="2.140625" style="7" customWidth="1"/>
    <col min="524" max="524" width="20.28515625" style="7" bestFit="1" customWidth="1"/>
    <col min="525" max="768" width="9.140625" style="7"/>
    <col min="769" max="769" width="3.42578125" style="7" bestFit="1" customWidth="1"/>
    <col min="770" max="770" width="2.85546875" style="7" customWidth="1"/>
    <col min="771" max="772" width="9.140625" style="7"/>
    <col min="773" max="773" width="18" style="7" customWidth="1"/>
    <col min="774" max="774" width="3" style="7" customWidth="1"/>
    <col min="775" max="775" width="20.5703125" style="7" bestFit="1" customWidth="1"/>
    <col min="776" max="776" width="2.85546875" style="7" bestFit="1" customWidth="1"/>
    <col min="777" max="777" width="3.42578125" style="7" customWidth="1"/>
    <col min="778" max="778" width="37.140625" style="7" customWidth="1"/>
    <col min="779" max="779" width="2.140625" style="7" customWidth="1"/>
    <col min="780" max="780" width="20.28515625" style="7" bestFit="1" customWidth="1"/>
    <col min="781" max="1024" width="9.140625" style="7"/>
    <col min="1025" max="1025" width="3.42578125" style="7" bestFit="1" customWidth="1"/>
    <col min="1026" max="1026" width="2.85546875" style="7" customWidth="1"/>
    <col min="1027" max="1028" width="9.140625" style="7"/>
    <col min="1029" max="1029" width="18" style="7" customWidth="1"/>
    <col min="1030" max="1030" width="3" style="7" customWidth="1"/>
    <col min="1031" max="1031" width="20.5703125" style="7" bestFit="1" customWidth="1"/>
    <col min="1032" max="1032" width="2.85546875" style="7" bestFit="1" customWidth="1"/>
    <col min="1033" max="1033" width="3.42578125" style="7" customWidth="1"/>
    <col min="1034" max="1034" width="37.140625" style="7" customWidth="1"/>
    <col min="1035" max="1035" width="2.140625" style="7" customWidth="1"/>
    <col min="1036" max="1036" width="20.28515625" style="7" bestFit="1" customWidth="1"/>
    <col min="1037" max="1280" width="9.140625" style="7"/>
    <col min="1281" max="1281" width="3.42578125" style="7" bestFit="1" customWidth="1"/>
    <col min="1282" max="1282" width="2.85546875" style="7" customWidth="1"/>
    <col min="1283" max="1284" width="9.140625" style="7"/>
    <col min="1285" max="1285" width="18" style="7" customWidth="1"/>
    <col min="1286" max="1286" width="3" style="7" customWidth="1"/>
    <col min="1287" max="1287" width="20.5703125" style="7" bestFit="1" customWidth="1"/>
    <col min="1288" max="1288" width="2.85546875" style="7" bestFit="1" customWidth="1"/>
    <col min="1289" max="1289" width="3.42578125" style="7" customWidth="1"/>
    <col min="1290" max="1290" width="37.140625" style="7" customWidth="1"/>
    <col min="1291" max="1291" width="2.140625" style="7" customWidth="1"/>
    <col min="1292" max="1292" width="20.28515625" style="7" bestFit="1" customWidth="1"/>
    <col min="1293" max="1536" width="9.140625" style="7"/>
    <col min="1537" max="1537" width="3.42578125" style="7" bestFit="1" customWidth="1"/>
    <col min="1538" max="1538" width="2.85546875" style="7" customWidth="1"/>
    <col min="1539" max="1540" width="9.140625" style="7"/>
    <col min="1541" max="1541" width="18" style="7" customWidth="1"/>
    <col min="1542" max="1542" width="3" style="7" customWidth="1"/>
    <col min="1543" max="1543" width="20.5703125" style="7" bestFit="1" customWidth="1"/>
    <col min="1544" max="1544" width="2.85546875" style="7" bestFit="1" customWidth="1"/>
    <col min="1545" max="1545" width="3.42578125" style="7" customWidth="1"/>
    <col min="1546" max="1546" width="37.140625" style="7" customWidth="1"/>
    <col min="1547" max="1547" width="2.140625" style="7" customWidth="1"/>
    <col min="1548" max="1548" width="20.28515625" style="7" bestFit="1" customWidth="1"/>
    <col min="1549" max="1792" width="9.140625" style="7"/>
    <col min="1793" max="1793" width="3.42578125" style="7" bestFit="1" customWidth="1"/>
    <col min="1794" max="1794" width="2.85546875" style="7" customWidth="1"/>
    <col min="1795" max="1796" width="9.140625" style="7"/>
    <col min="1797" max="1797" width="18" style="7" customWidth="1"/>
    <col min="1798" max="1798" width="3" style="7" customWidth="1"/>
    <col min="1799" max="1799" width="20.5703125" style="7" bestFit="1" customWidth="1"/>
    <col min="1800" max="1800" width="2.85546875" style="7" bestFit="1" customWidth="1"/>
    <col min="1801" max="1801" width="3.42578125" style="7" customWidth="1"/>
    <col min="1802" max="1802" width="37.140625" style="7" customWidth="1"/>
    <col min="1803" max="1803" width="2.140625" style="7" customWidth="1"/>
    <col min="1804" max="1804" width="20.28515625" style="7" bestFit="1" customWidth="1"/>
    <col min="1805" max="2048" width="9.140625" style="7"/>
    <col min="2049" max="2049" width="3.42578125" style="7" bestFit="1" customWidth="1"/>
    <col min="2050" max="2050" width="2.85546875" style="7" customWidth="1"/>
    <col min="2051" max="2052" width="9.140625" style="7"/>
    <col min="2053" max="2053" width="18" style="7" customWidth="1"/>
    <col min="2054" max="2054" width="3" style="7" customWidth="1"/>
    <col min="2055" max="2055" width="20.5703125" style="7" bestFit="1" customWidth="1"/>
    <col min="2056" max="2056" width="2.85546875" style="7" bestFit="1" customWidth="1"/>
    <col min="2057" max="2057" width="3.42578125" style="7" customWidth="1"/>
    <col min="2058" max="2058" width="37.140625" style="7" customWidth="1"/>
    <col min="2059" max="2059" width="2.140625" style="7" customWidth="1"/>
    <col min="2060" max="2060" width="20.28515625" style="7" bestFit="1" customWidth="1"/>
    <col min="2061" max="2304" width="9.140625" style="7"/>
    <col min="2305" max="2305" width="3.42578125" style="7" bestFit="1" customWidth="1"/>
    <col min="2306" max="2306" width="2.85546875" style="7" customWidth="1"/>
    <col min="2307" max="2308" width="9.140625" style="7"/>
    <col min="2309" max="2309" width="18" style="7" customWidth="1"/>
    <col min="2310" max="2310" width="3" style="7" customWidth="1"/>
    <col min="2311" max="2311" width="20.5703125" style="7" bestFit="1" customWidth="1"/>
    <col min="2312" max="2312" width="2.85546875" style="7" bestFit="1" customWidth="1"/>
    <col min="2313" max="2313" width="3.42578125" style="7" customWidth="1"/>
    <col min="2314" max="2314" width="37.140625" style="7" customWidth="1"/>
    <col min="2315" max="2315" width="2.140625" style="7" customWidth="1"/>
    <col min="2316" max="2316" width="20.28515625" style="7" bestFit="1" customWidth="1"/>
    <col min="2317" max="2560" width="9.140625" style="7"/>
    <col min="2561" max="2561" width="3.42578125" style="7" bestFit="1" customWidth="1"/>
    <col min="2562" max="2562" width="2.85546875" style="7" customWidth="1"/>
    <col min="2563" max="2564" width="9.140625" style="7"/>
    <col min="2565" max="2565" width="18" style="7" customWidth="1"/>
    <col min="2566" max="2566" width="3" style="7" customWidth="1"/>
    <col min="2567" max="2567" width="20.5703125" style="7" bestFit="1" customWidth="1"/>
    <col min="2568" max="2568" width="2.85546875" style="7" bestFit="1" customWidth="1"/>
    <col min="2569" max="2569" width="3.42578125" style="7" customWidth="1"/>
    <col min="2570" max="2570" width="37.140625" style="7" customWidth="1"/>
    <col min="2571" max="2571" width="2.140625" style="7" customWidth="1"/>
    <col min="2572" max="2572" width="20.28515625" style="7" bestFit="1" customWidth="1"/>
    <col min="2573" max="2816" width="9.140625" style="7"/>
    <col min="2817" max="2817" width="3.42578125" style="7" bestFit="1" customWidth="1"/>
    <col min="2818" max="2818" width="2.85546875" style="7" customWidth="1"/>
    <col min="2819" max="2820" width="9.140625" style="7"/>
    <col min="2821" max="2821" width="18" style="7" customWidth="1"/>
    <col min="2822" max="2822" width="3" style="7" customWidth="1"/>
    <col min="2823" max="2823" width="20.5703125" style="7" bestFit="1" customWidth="1"/>
    <col min="2824" max="2824" width="2.85546875" style="7" bestFit="1" customWidth="1"/>
    <col min="2825" max="2825" width="3.42578125" style="7" customWidth="1"/>
    <col min="2826" max="2826" width="37.140625" style="7" customWidth="1"/>
    <col min="2827" max="2827" width="2.140625" style="7" customWidth="1"/>
    <col min="2828" max="2828" width="20.28515625" style="7" bestFit="1" customWidth="1"/>
    <col min="2829" max="3072" width="9.140625" style="7"/>
    <col min="3073" max="3073" width="3.42578125" style="7" bestFit="1" customWidth="1"/>
    <col min="3074" max="3074" width="2.85546875" style="7" customWidth="1"/>
    <col min="3075" max="3076" width="9.140625" style="7"/>
    <col min="3077" max="3077" width="18" style="7" customWidth="1"/>
    <col min="3078" max="3078" width="3" style="7" customWidth="1"/>
    <col min="3079" max="3079" width="20.5703125" style="7" bestFit="1" customWidth="1"/>
    <col min="3080" max="3080" width="2.85546875" style="7" bestFit="1" customWidth="1"/>
    <col min="3081" max="3081" width="3.42578125" style="7" customWidth="1"/>
    <col min="3082" max="3082" width="37.140625" style="7" customWidth="1"/>
    <col min="3083" max="3083" width="2.140625" style="7" customWidth="1"/>
    <col min="3084" max="3084" width="20.28515625" style="7" bestFit="1" customWidth="1"/>
    <col min="3085" max="3328" width="9.140625" style="7"/>
    <col min="3329" max="3329" width="3.42578125" style="7" bestFit="1" customWidth="1"/>
    <col min="3330" max="3330" width="2.85546875" style="7" customWidth="1"/>
    <col min="3331" max="3332" width="9.140625" style="7"/>
    <col min="3333" max="3333" width="18" style="7" customWidth="1"/>
    <col min="3334" max="3334" width="3" style="7" customWidth="1"/>
    <col min="3335" max="3335" width="20.5703125" style="7" bestFit="1" customWidth="1"/>
    <col min="3336" max="3336" width="2.85546875" style="7" bestFit="1" customWidth="1"/>
    <col min="3337" max="3337" width="3.42578125" style="7" customWidth="1"/>
    <col min="3338" max="3338" width="37.140625" style="7" customWidth="1"/>
    <col min="3339" max="3339" width="2.140625" style="7" customWidth="1"/>
    <col min="3340" max="3340" width="20.28515625" style="7" bestFit="1" customWidth="1"/>
    <col min="3341" max="3584" width="9.140625" style="7"/>
    <col min="3585" max="3585" width="3.42578125" style="7" bestFit="1" customWidth="1"/>
    <col min="3586" max="3586" width="2.85546875" style="7" customWidth="1"/>
    <col min="3587" max="3588" width="9.140625" style="7"/>
    <col min="3589" max="3589" width="18" style="7" customWidth="1"/>
    <col min="3590" max="3590" width="3" style="7" customWidth="1"/>
    <col min="3591" max="3591" width="20.5703125" style="7" bestFit="1" customWidth="1"/>
    <col min="3592" max="3592" width="2.85546875" style="7" bestFit="1" customWidth="1"/>
    <col min="3593" max="3593" width="3.42578125" style="7" customWidth="1"/>
    <col min="3594" max="3594" width="37.140625" style="7" customWidth="1"/>
    <col min="3595" max="3595" width="2.140625" style="7" customWidth="1"/>
    <col min="3596" max="3596" width="20.28515625" style="7" bestFit="1" customWidth="1"/>
    <col min="3597" max="3840" width="9.140625" style="7"/>
    <col min="3841" max="3841" width="3.42578125" style="7" bestFit="1" customWidth="1"/>
    <col min="3842" max="3842" width="2.85546875" style="7" customWidth="1"/>
    <col min="3843" max="3844" width="9.140625" style="7"/>
    <col min="3845" max="3845" width="18" style="7" customWidth="1"/>
    <col min="3846" max="3846" width="3" style="7" customWidth="1"/>
    <col min="3847" max="3847" width="20.5703125" style="7" bestFit="1" customWidth="1"/>
    <col min="3848" max="3848" width="2.85546875" style="7" bestFit="1" customWidth="1"/>
    <col min="3849" max="3849" width="3.42578125" style="7" customWidth="1"/>
    <col min="3850" max="3850" width="37.140625" style="7" customWidth="1"/>
    <col min="3851" max="3851" width="2.140625" style="7" customWidth="1"/>
    <col min="3852" max="3852" width="20.28515625" style="7" bestFit="1" customWidth="1"/>
    <col min="3853" max="4096" width="9.140625" style="7"/>
    <col min="4097" max="4097" width="3.42578125" style="7" bestFit="1" customWidth="1"/>
    <col min="4098" max="4098" width="2.85546875" style="7" customWidth="1"/>
    <col min="4099" max="4100" width="9.140625" style="7"/>
    <col min="4101" max="4101" width="18" style="7" customWidth="1"/>
    <col min="4102" max="4102" width="3" style="7" customWidth="1"/>
    <col min="4103" max="4103" width="20.5703125" style="7" bestFit="1" customWidth="1"/>
    <col min="4104" max="4104" width="2.85546875" style="7" bestFit="1" customWidth="1"/>
    <col min="4105" max="4105" width="3.42578125" style="7" customWidth="1"/>
    <col min="4106" max="4106" width="37.140625" style="7" customWidth="1"/>
    <col min="4107" max="4107" width="2.140625" style="7" customWidth="1"/>
    <col min="4108" max="4108" width="20.28515625" style="7" bestFit="1" customWidth="1"/>
    <col min="4109" max="4352" width="9.140625" style="7"/>
    <col min="4353" max="4353" width="3.42578125" style="7" bestFit="1" customWidth="1"/>
    <col min="4354" max="4354" width="2.85546875" style="7" customWidth="1"/>
    <col min="4355" max="4356" width="9.140625" style="7"/>
    <col min="4357" max="4357" width="18" style="7" customWidth="1"/>
    <col min="4358" max="4358" width="3" style="7" customWidth="1"/>
    <col min="4359" max="4359" width="20.5703125" style="7" bestFit="1" customWidth="1"/>
    <col min="4360" max="4360" width="2.85546875" style="7" bestFit="1" customWidth="1"/>
    <col min="4361" max="4361" width="3.42578125" style="7" customWidth="1"/>
    <col min="4362" max="4362" width="37.140625" style="7" customWidth="1"/>
    <col min="4363" max="4363" width="2.140625" style="7" customWidth="1"/>
    <col min="4364" max="4364" width="20.28515625" style="7" bestFit="1" customWidth="1"/>
    <col min="4365" max="4608" width="9.140625" style="7"/>
    <col min="4609" max="4609" width="3.42578125" style="7" bestFit="1" customWidth="1"/>
    <col min="4610" max="4610" width="2.85546875" style="7" customWidth="1"/>
    <col min="4611" max="4612" width="9.140625" style="7"/>
    <col min="4613" max="4613" width="18" style="7" customWidth="1"/>
    <col min="4614" max="4614" width="3" style="7" customWidth="1"/>
    <col min="4615" max="4615" width="20.5703125" style="7" bestFit="1" customWidth="1"/>
    <col min="4616" max="4616" width="2.85546875" style="7" bestFit="1" customWidth="1"/>
    <col min="4617" max="4617" width="3.42578125" style="7" customWidth="1"/>
    <col min="4618" max="4618" width="37.140625" style="7" customWidth="1"/>
    <col min="4619" max="4619" width="2.140625" style="7" customWidth="1"/>
    <col min="4620" max="4620" width="20.28515625" style="7" bestFit="1" customWidth="1"/>
    <col min="4621" max="4864" width="9.140625" style="7"/>
    <col min="4865" max="4865" width="3.42578125" style="7" bestFit="1" customWidth="1"/>
    <col min="4866" max="4866" width="2.85546875" style="7" customWidth="1"/>
    <col min="4867" max="4868" width="9.140625" style="7"/>
    <col min="4869" max="4869" width="18" style="7" customWidth="1"/>
    <col min="4870" max="4870" width="3" style="7" customWidth="1"/>
    <col min="4871" max="4871" width="20.5703125" style="7" bestFit="1" customWidth="1"/>
    <col min="4872" max="4872" width="2.85546875" style="7" bestFit="1" customWidth="1"/>
    <col min="4873" max="4873" width="3.42578125" style="7" customWidth="1"/>
    <col min="4874" max="4874" width="37.140625" style="7" customWidth="1"/>
    <col min="4875" max="4875" width="2.140625" style="7" customWidth="1"/>
    <col min="4876" max="4876" width="20.28515625" style="7" bestFit="1" customWidth="1"/>
    <col min="4877" max="5120" width="9.140625" style="7"/>
    <col min="5121" max="5121" width="3.42578125" style="7" bestFit="1" customWidth="1"/>
    <col min="5122" max="5122" width="2.85546875" style="7" customWidth="1"/>
    <col min="5123" max="5124" width="9.140625" style="7"/>
    <col min="5125" max="5125" width="18" style="7" customWidth="1"/>
    <col min="5126" max="5126" width="3" style="7" customWidth="1"/>
    <col min="5127" max="5127" width="20.5703125" style="7" bestFit="1" customWidth="1"/>
    <col min="5128" max="5128" width="2.85546875" style="7" bestFit="1" customWidth="1"/>
    <col min="5129" max="5129" width="3.42578125" style="7" customWidth="1"/>
    <col min="5130" max="5130" width="37.140625" style="7" customWidth="1"/>
    <col min="5131" max="5131" width="2.140625" style="7" customWidth="1"/>
    <col min="5132" max="5132" width="20.28515625" style="7" bestFit="1" customWidth="1"/>
    <col min="5133" max="5376" width="9.140625" style="7"/>
    <col min="5377" max="5377" width="3.42578125" style="7" bestFit="1" customWidth="1"/>
    <col min="5378" max="5378" width="2.85546875" style="7" customWidth="1"/>
    <col min="5379" max="5380" width="9.140625" style="7"/>
    <col min="5381" max="5381" width="18" style="7" customWidth="1"/>
    <col min="5382" max="5382" width="3" style="7" customWidth="1"/>
    <col min="5383" max="5383" width="20.5703125" style="7" bestFit="1" customWidth="1"/>
    <col min="5384" max="5384" width="2.85546875" style="7" bestFit="1" customWidth="1"/>
    <col min="5385" max="5385" width="3.42578125" style="7" customWidth="1"/>
    <col min="5386" max="5386" width="37.140625" style="7" customWidth="1"/>
    <col min="5387" max="5387" width="2.140625" style="7" customWidth="1"/>
    <col min="5388" max="5388" width="20.28515625" style="7" bestFit="1" customWidth="1"/>
    <col min="5389" max="5632" width="9.140625" style="7"/>
    <col min="5633" max="5633" width="3.42578125" style="7" bestFit="1" customWidth="1"/>
    <col min="5634" max="5634" width="2.85546875" style="7" customWidth="1"/>
    <col min="5635" max="5636" width="9.140625" style="7"/>
    <col min="5637" max="5637" width="18" style="7" customWidth="1"/>
    <col min="5638" max="5638" width="3" style="7" customWidth="1"/>
    <col min="5639" max="5639" width="20.5703125" style="7" bestFit="1" customWidth="1"/>
    <col min="5640" max="5640" width="2.85546875" style="7" bestFit="1" customWidth="1"/>
    <col min="5641" max="5641" width="3.42578125" style="7" customWidth="1"/>
    <col min="5642" max="5642" width="37.140625" style="7" customWidth="1"/>
    <col min="5643" max="5643" width="2.140625" style="7" customWidth="1"/>
    <col min="5644" max="5644" width="20.28515625" style="7" bestFit="1" customWidth="1"/>
    <col min="5645" max="5888" width="9.140625" style="7"/>
    <col min="5889" max="5889" width="3.42578125" style="7" bestFit="1" customWidth="1"/>
    <col min="5890" max="5890" width="2.85546875" style="7" customWidth="1"/>
    <col min="5891" max="5892" width="9.140625" style="7"/>
    <col min="5893" max="5893" width="18" style="7" customWidth="1"/>
    <col min="5894" max="5894" width="3" style="7" customWidth="1"/>
    <col min="5895" max="5895" width="20.5703125" style="7" bestFit="1" customWidth="1"/>
    <col min="5896" max="5896" width="2.85546875" style="7" bestFit="1" customWidth="1"/>
    <col min="5897" max="5897" width="3.42578125" style="7" customWidth="1"/>
    <col min="5898" max="5898" width="37.140625" style="7" customWidth="1"/>
    <col min="5899" max="5899" width="2.140625" style="7" customWidth="1"/>
    <col min="5900" max="5900" width="20.28515625" style="7" bestFit="1" customWidth="1"/>
    <col min="5901" max="6144" width="9.140625" style="7"/>
    <col min="6145" max="6145" width="3.42578125" style="7" bestFit="1" customWidth="1"/>
    <col min="6146" max="6146" width="2.85546875" style="7" customWidth="1"/>
    <col min="6147" max="6148" width="9.140625" style="7"/>
    <col min="6149" max="6149" width="18" style="7" customWidth="1"/>
    <col min="6150" max="6150" width="3" style="7" customWidth="1"/>
    <col min="6151" max="6151" width="20.5703125" style="7" bestFit="1" customWidth="1"/>
    <col min="6152" max="6152" width="2.85546875" style="7" bestFit="1" customWidth="1"/>
    <col min="6153" max="6153" width="3.42578125" style="7" customWidth="1"/>
    <col min="6154" max="6154" width="37.140625" style="7" customWidth="1"/>
    <col min="6155" max="6155" width="2.140625" style="7" customWidth="1"/>
    <col min="6156" max="6156" width="20.28515625" style="7" bestFit="1" customWidth="1"/>
    <col min="6157" max="6400" width="9.140625" style="7"/>
    <col min="6401" max="6401" width="3.42578125" style="7" bestFit="1" customWidth="1"/>
    <col min="6402" max="6402" width="2.85546875" style="7" customWidth="1"/>
    <col min="6403" max="6404" width="9.140625" style="7"/>
    <col min="6405" max="6405" width="18" style="7" customWidth="1"/>
    <col min="6406" max="6406" width="3" style="7" customWidth="1"/>
    <col min="6407" max="6407" width="20.5703125" style="7" bestFit="1" customWidth="1"/>
    <col min="6408" max="6408" width="2.85546875" style="7" bestFit="1" customWidth="1"/>
    <col min="6409" max="6409" width="3.42578125" style="7" customWidth="1"/>
    <col min="6410" max="6410" width="37.140625" style="7" customWidth="1"/>
    <col min="6411" max="6411" width="2.140625" style="7" customWidth="1"/>
    <col min="6412" max="6412" width="20.28515625" style="7" bestFit="1" customWidth="1"/>
    <col min="6413" max="6656" width="9.140625" style="7"/>
    <col min="6657" max="6657" width="3.42578125" style="7" bestFit="1" customWidth="1"/>
    <col min="6658" max="6658" width="2.85546875" style="7" customWidth="1"/>
    <col min="6659" max="6660" width="9.140625" style="7"/>
    <col min="6661" max="6661" width="18" style="7" customWidth="1"/>
    <col min="6662" max="6662" width="3" style="7" customWidth="1"/>
    <col min="6663" max="6663" width="20.5703125" style="7" bestFit="1" customWidth="1"/>
    <col min="6664" max="6664" width="2.85546875" style="7" bestFit="1" customWidth="1"/>
    <col min="6665" max="6665" width="3.42578125" style="7" customWidth="1"/>
    <col min="6666" max="6666" width="37.140625" style="7" customWidth="1"/>
    <col min="6667" max="6667" width="2.140625" style="7" customWidth="1"/>
    <col min="6668" max="6668" width="20.28515625" style="7" bestFit="1" customWidth="1"/>
    <col min="6669" max="6912" width="9.140625" style="7"/>
    <col min="6913" max="6913" width="3.42578125" style="7" bestFit="1" customWidth="1"/>
    <col min="6914" max="6914" width="2.85546875" style="7" customWidth="1"/>
    <col min="6915" max="6916" width="9.140625" style="7"/>
    <col min="6917" max="6917" width="18" style="7" customWidth="1"/>
    <col min="6918" max="6918" width="3" style="7" customWidth="1"/>
    <col min="6919" max="6919" width="20.5703125" style="7" bestFit="1" customWidth="1"/>
    <col min="6920" max="6920" width="2.85546875" style="7" bestFit="1" customWidth="1"/>
    <col min="6921" max="6921" width="3.42578125" style="7" customWidth="1"/>
    <col min="6922" max="6922" width="37.140625" style="7" customWidth="1"/>
    <col min="6923" max="6923" width="2.140625" style="7" customWidth="1"/>
    <col min="6924" max="6924" width="20.28515625" style="7" bestFit="1" customWidth="1"/>
    <col min="6925" max="7168" width="9.140625" style="7"/>
    <col min="7169" max="7169" width="3.42578125" style="7" bestFit="1" customWidth="1"/>
    <col min="7170" max="7170" width="2.85546875" style="7" customWidth="1"/>
    <col min="7171" max="7172" width="9.140625" style="7"/>
    <col min="7173" max="7173" width="18" style="7" customWidth="1"/>
    <col min="7174" max="7174" width="3" style="7" customWidth="1"/>
    <col min="7175" max="7175" width="20.5703125" style="7" bestFit="1" customWidth="1"/>
    <col min="7176" max="7176" width="2.85546875" style="7" bestFit="1" customWidth="1"/>
    <col min="7177" max="7177" width="3.42578125" style="7" customWidth="1"/>
    <col min="7178" max="7178" width="37.140625" style="7" customWidth="1"/>
    <col min="7179" max="7179" width="2.140625" style="7" customWidth="1"/>
    <col min="7180" max="7180" width="20.28515625" style="7" bestFit="1" customWidth="1"/>
    <col min="7181" max="7424" width="9.140625" style="7"/>
    <col min="7425" max="7425" width="3.42578125" style="7" bestFit="1" customWidth="1"/>
    <col min="7426" max="7426" width="2.85546875" style="7" customWidth="1"/>
    <col min="7427" max="7428" width="9.140625" style="7"/>
    <col min="7429" max="7429" width="18" style="7" customWidth="1"/>
    <col min="7430" max="7430" width="3" style="7" customWidth="1"/>
    <col min="7431" max="7431" width="20.5703125" style="7" bestFit="1" customWidth="1"/>
    <col min="7432" max="7432" width="2.85546875" style="7" bestFit="1" customWidth="1"/>
    <col min="7433" max="7433" width="3.42578125" style="7" customWidth="1"/>
    <col min="7434" max="7434" width="37.140625" style="7" customWidth="1"/>
    <col min="7435" max="7435" width="2.140625" style="7" customWidth="1"/>
    <col min="7436" max="7436" width="20.28515625" style="7" bestFit="1" customWidth="1"/>
    <col min="7437" max="7680" width="9.140625" style="7"/>
    <col min="7681" max="7681" width="3.42578125" style="7" bestFit="1" customWidth="1"/>
    <col min="7682" max="7682" width="2.85546875" style="7" customWidth="1"/>
    <col min="7683" max="7684" width="9.140625" style="7"/>
    <col min="7685" max="7685" width="18" style="7" customWidth="1"/>
    <col min="7686" max="7686" width="3" style="7" customWidth="1"/>
    <col min="7687" max="7687" width="20.5703125" style="7" bestFit="1" customWidth="1"/>
    <col min="7688" max="7688" width="2.85546875" style="7" bestFit="1" customWidth="1"/>
    <col min="7689" max="7689" width="3.42578125" style="7" customWidth="1"/>
    <col min="7690" max="7690" width="37.140625" style="7" customWidth="1"/>
    <col min="7691" max="7691" width="2.140625" style="7" customWidth="1"/>
    <col min="7692" max="7692" width="20.28515625" style="7" bestFit="1" customWidth="1"/>
    <col min="7693" max="7936" width="9.140625" style="7"/>
    <col min="7937" max="7937" width="3.42578125" style="7" bestFit="1" customWidth="1"/>
    <col min="7938" max="7938" width="2.85546875" style="7" customWidth="1"/>
    <col min="7939" max="7940" width="9.140625" style="7"/>
    <col min="7941" max="7941" width="18" style="7" customWidth="1"/>
    <col min="7942" max="7942" width="3" style="7" customWidth="1"/>
    <col min="7943" max="7943" width="20.5703125" style="7" bestFit="1" customWidth="1"/>
    <col min="7944" max="7944" width="2.85546875" style="7" bestFit="1" customWidth="1"/>
    <col min="7945" max="7945" width="3.42578125" style="7" customWidth="1"/>
    <col min="7946" max="7946" width="37.140625" style="7" customWidth="1"/>
    <col min="7947" max="7947" width="2.140625" style="7" customWidth="1"/>
    <col min="7948" max="7948" width="20.28515625" style="7" bestFit="1" customWidth="1"/>
    <col min="7949" max="8192" width="9.140625" style="7"/>
    <col min="8193" max="8193" width="3.42578125" style="7" bestFit="1" customWidth="1"/>
    <col min="8194" max="8194" width="2.85546875" style="7" customWidth="1"/>
    <col min="8195" max="8196" width="9.140625" style="7"/>
    <col min="8197" max="8197" width="18" style="7" customWidth="1"/>
    <col min="8198" max="8198" width="3" style="7" customWidth="1"/>
    <col min="8199" max="8199" width="20.5703125" style="7" bestFit="1" customWidth="1"/>
    <col min="8200" max="8200" width="2.85546875" style="7" bestFit="1" customWidth="1"/>
    <col min="8201" max="8201" width="3.42578125" style="7" customWidth="1"/>
    <col min="8202" max="8202" width="37.140625" style="7" customWidth="1"/>
    <col min="8203" max="8203" width="2.140625" style="7" customWidth="1"/>
    <col min="8204" max="8204" width="20.28515625" style="7" bestFit="1" customWidth="1"/>
    <col min="8205" max="8448" width="9.140625" style="7"/>
    <col min="8449" max="8449" width="3.42578125" style="7" bestFit="1" customWidth="1"/>
    <col min="8450" max="8450" width="2.85546875" style="7" customWidth="1"/>
    <col min="8451" max="8452" width="9.140625" style="7"/>
    <col min="8453" max="8453" width="18" style="7" customWidth="1"/>
    <col min="8454" max="8454" width="3" style="7" customWidth="1"/>
    <col min="8455" max="8455" width="20.5703125" style="7" bestFit="1" customWidth="1"/>
    <col min="8456" max="8456" width="2.85546875" style="7" bestFit="1" customWidth="1"/>
    <col min="8457" max="8457" width="3.42578125" style="7" customWidth="1"/>
    <col min="8458" max="8458" width="37.140625" style="7" customWidth="1"/>
    <col min="8459" max="8459" width="2.140625" style="7" customWidth="1"/>
    <col min="8460" max="8460" width="20.28515625" style="7" bestFit="1" customWidth="1"/>
    <col min="8461" max="8704" width="9.140625" style="7"/>
    <col min="8705" max="8705" width="3.42578125" style="7" bestFit="1" customWidth="1"/>
    <col min="8706" max="8706" width="2.85546875" style="7" customWidth="1"/>
    <col min="8707" max="8708" width="9.140625" style="7"/>
    <col min="8709" max="8709" width="18" style="7" customWidth="1"/>
    <col min="8710" max="8710" width="3" style="7" customWidth="1"/>
    <col min="8711" max="8711" width="20.5703125" style="7" bestFit="1" customWidth="1"/>
    <col min="8712" max="8712" width="2.85546875" style="7" bestFit="1" customWidth="1"/>
    <col min="8713" max="8713" width="3.42578125" style="7" customWidth="1"/>
    <col min="8714" max="8714" width="37.140625" style="7" customWidth="1"/>
    <col min="8715" max="8715" width="2.140625" style="7" customWidth="1"/>
    <col min="8716" max="8716" width="20.28515625" style="7" bestFit="1" customWidth="1"/>
    <col min="8717" max="8960" width="9.140625" style="7"/>
    <col min="8961" max="8961" width="3.42578125" style="7" bestFit="1" customWidth="1"/>
    <col min="8962" max="8962" width="2.85546875" style="7" customWidth="1"/>
    <col min="8963" max="8964" width="9.140625" style="7"/>
    <col min="8965" max="8965" width="18" style="7" customWidth="1"/>
    <col min="8966" max="8966" width="3" style="7" customWidth="1"/>
    <col min="8967" max="8967" width="20.5703125" style="7" bestFit="1" customWidth="1"/>
    <col min="8968" max="8968" width="2.85546875" style="7" bestFit="1" customWidth="1"/>
    <col min="8969" max="8969" width="3.42578125" style="7" customWidth="1"/>
    <col min="8970" max="8970" width="37.140625" style="7" customWidth="1"/>
    <col min="8971" max="8971" width="2.140625" style="7" customWidth="1"/>
    <col min="8972" max="8972" width="20.28515625" style="7" bestFit="1" customWidth="1"/>
    <col min="8973" max="9216" width="9.140625" style="7"/>
    <col min="9217" max="9217" width="3.42578125" style="7" bestFit="1" customWidth="1"/>
    <col min="9218" max="9218" width="2.85546875" style="7" customWidth="1"/>
    <col min="9219" max="9220" width="9.140625" style="7"/>
    <col min="9221" max="9221" width="18" style="7" customWidth="1"/>
    <col min="9222" max="9222" width="3" style="7" customWidth="1"/>
    <col min="9223" max="9223" width="20.5703125" style="7" bestFit="1" customWidth="1"/>
    <col min="9224" max="9224" width="2.85546875" style="7" bestFit="1" customWidth="1"/>
    <col min="9225" max="9225" width="3.42578125" style="7" customWidth="1"/>
    <col min="9226" max="9226" width="37.140625" style="7" customWidth="1"/>
    <col min="9227" max="9227" width="2.140625" style="7" customWidth="1"/>
    <col min="9228" max="9228" width="20.28515625" style="7" bestFit="1" customWidth="1"/>
    <col min="9229" max="9472" width="9.140625" style="7"/>
    <col min="9473" max="9473" width="3.42578125" style="7" bestFit="1" customWidth="1"/>
    <col min="9474" max="9474" width="2.85546875" style="7" customWidth="1"/>
    <col min="9475" max="9476" width="9.140625" style="7"/>
    <col min="9477" max="9477" width="18" style="7" customWidth="1"/>
    <col min="9478" max="9478" width="3" style="7" customWidth="1"/>
    <col min="9479" max="9479" width="20.5703125" style="7" bestFit="1" customWidth="1"/>
    <col min="9480" max="9480" width="2.85546875" style="7" bestFit="1" customWidth="1"/>
    <col min="9481" max="9481" width="3.42578125" style="7" customWidth="1"/>
    <col min="9482" max="9482" width="37.140625" style="7" customWidth="1"/>
    <col min="9483" max="9483" width="2.140625" style="7" customWidth="1"/>
    <col min="9484" max="9484" width="20.28515625" style="7" bestFit="1" customWidth="1"/>
    <col min="9485" max="9728" width="9.140625" style="7"/>
    <col min="9729" max="9729" width="3.42578125" style="7" bestFit="1" customWidth="1"/>
    <col min="9730" max="9730" width="2.85546875" style="7" customWidth="1"/>
    <col min="9731" max="9732" width="9.140625" style="7"/>
    <col min="9733" max="9733" width="18" style="7" customWidth="1"/>
    <col min="9734" max="9734" width="3" style="7" customWidth="1"/>
    <col min="9735" max="9735" width="20.5703125" style="7" bestFit="1" customWidth="1"/>
    <col min="9736" max="9736" width="2.85546875" style="7" bestFit="1" customWidth="1"/>
    <col min="9737" max="9737" width="3.42578125" style="7" customWidth="1"/>
    <col min="9738" max="9738" width="37.140625" style="7" customWidth="1"/>
    <col min="9739" max="9739" width="2.140625" style="7" customWidth="1"/>
    <col min="9740" max="9740" width="20.28515625" style="7" bestFit="1" customWidth="1"/>
    <col min="9741" max="9984" width="9.140625" style="7"/>
    <col min="9985" max="9985" width="3.42578125" style="7" bestFit="1" customWidth="1"/>
    <col min="9986" max="9986" width="2.85546875" style="7" customWidth="1"/>
    <col min="9987" max="9988" width="9.140625" style="7"/>
    <col min="9989" max="9989" width="18" style="7" customWidth="1"/>
    <col min="9990" max="9990" width="3" style="7" customWidth="1"/>
    <col min="9991" max="9991" width="20.5703125" style="7" bestFit="1" customWidth="1"/>
    <col min="9992" max="9992" width="2.85546875" style="7" bestFit="1" customWidth="1"/>
    <col min="9993" max="9993" width="3.42578125" style="7" customWidth="1"/>
    <col min="9994" max="9994" width="37.140625" style="7" customWidth="1"/>
    <col min="9995" max="9995" width="2.140625" style="7" customWidth="1"/>
    <col min="9996" max="9996" width="20.28515625" style="7" bestFit="1" customWidth="1"/>
    <col min="9997" max="10240" width="9.140625" style="7"/>
    <col min="10241" max="10241" width="3.42578125" style="7" bestFit="1" customWidth="1"/>
    <col min="10242" max="10242" width="2.85546875" style="7" customWidth="1"/>
    <col min="10243" max="10244" width="9.140625" style="7"/>
    <col min="10245" max="10245" width="18" style="7" customWidth="1"/>
    <col min="10246" max="10246" width="3" style="7" customWidth="1"/>
    <col min="10247" max="10247" width="20.5703125" style="7" bestFit="1" customWidth="1"/>
    <col min="10248" max="10248" width="2.85546875" style="7" bestFit="1" customWidth="1"/>
    <col min="10249" max="10249" width="3.42578125" style="7" customWidth="1"/>
    <col min="10250" max="10250" width="37.140625" style="7" customWidth="1"/>
    <col min="10251" max="10251" width="2.140625" style="7" customWidth="1"/>
    <col min="10252" max="10252" width="20.28515625" style="7" bestFit="1" customWidth="1"/>
    <col min="10253" max="10496" width="9.140625" style="7"/>
    <col min="10497" max="10497" width="3.42578125" style="7" bestFit="1" customWidth="1"/>
    <col min="10498" max="10498" width="2.85546875" style="7" customWidth="1"/>
    <col min="10499" max="10500" width="9.140625" style="7"/>
    <col min="10501" max="10501" width="18" style="7" customWidth="1"/>
    <col min="10502" max="10502" width="3" style="7" customWidth="1"/>
    <col min="10503" max="10503" width="20.5703125" style="7" bestFit="1" customWidth="1"/>
    <col min="10504" max="10504" width="2.85546875" style="7" bestFit="1" customWidth="1"/>
    <col min="10505" max="10505" width="3.42578125" style="7" customWidth="1"/>
    <col min="10506" max="10506" width="37.140625" style="7" customWidth="1"/>
    <col min="10507" max="10507" width="2.140625" style="7" customWidth="1"/>
    <col min="10508" max="10508" width="20.28515625" style="7" bestFit="1" customWidth="1"/>
    <col min="10509" max="10752" width="9.140625" style="7"/>
    <col min="10753" max="10753" width="3.42578125" style="7" bestFit="1" customWidth="1"/>
    <col min="10754" max="10754" width="2.85546875" style="7" customWidth="1"/>
    <col min="10755" max="10756" width="9.140625" style="7"/>
    <col min="10757" max="10757" width="18" style="7" customWidth="1"/>
    <col min="10758" max="10758" width="3" style="7" customWidth="1"/>
    <col min="10759" max="10759" width="20.5703125" style="7" bestFit="1" customWidth="1"/>
    <col min="10760" max="10760" width="2.85546875" style="7" bestFit="1" customWidth="1"/>
    <col min="10761" max="10761" width="3.42578125" style="7" customWidth="1"/>
    <col min="10762" max="10762" width="37.140625" style="7" customWidth="1"/>
    <col min="10763" max="10763" width="2.140625" style="7" customWidth="1"/>
    <col min="10764" max="10764" width="20.28515625" style="7" bestFit="1" customWidth="1"/>
    <col min="10765" max="11008" width="9.140625" style="7"/>
    <col min="11009" max="11009" width="3.42578125" style="7" bestFit="1" customWidth="1"/>
    <col min="11010" max="11010" width="2.85546875" style="7" customWidth="1"/>
    <col min="11011" max="11012" width="9.140625" style="7"/>
    <col min="11013" max="11013" width="18" style="7" customWidth="1"/>
    <col min="11014" max="11014" width="3" style="7" customWidth="1"/>
    <col min="11015" max="11015" width="20.5703125" style="7" bestFit="1" customWidth="1"/>
    <col min="11016" max="11016" width="2.85546875" style="7" bestFit="1" customWidth="1"/>
    <col min="11017" max="11017" width="3.42578125" style="7" customWidth="1"/>
    <col min="11018" max="11018" width="37.140625" style="7" customWidth="1"/>
    <col min="11019" max="11019" width="2.140625" style="7" customWidth="1"/>
    <col min="11020" max="11020" width="20.28515625" style="7" bestFit="1" customWidth="1"/>
    <col min="11021" max="11264" width="9.140625" style="7"/>
    <col min="11265" max="11265" width="3.42578125" style="7" bestFit="1" customWidth="1"/>
    <col min="11266" max="11266" width="2.85546875" style="7" customWidth="1"/>
    <col min="11267" max="11268" width="9.140625" style="7"/>
    <col min="11269" max="11269" width="18" style="7" customWidth="1"/>
    <col min="11270" max="11270" width="3" style="7" customWidth="1"/>
    <col min="11271" max="11271" width="20.5703125" style="7" bestFit="1" customWidth="1"/>
    <col min="11272" max="11272" width="2.85546875" style="7" bestFit="1" customWidth="1"/>
    <col min="11273" max="11273" width="3.42578125" style="7" customWidth="1"/>
    <col min="11274" max="11274" width="37.140625" style="7" customWidth="1"/>
    <col min="11275" max="11275" width="2.140625" style="7" customWidth="1"/>
    <col min="11276" max="11276" width="20.28515625" style="7" bestFit="1" customWidth="1"/>
    <col min="11277" max="11520" width="9.140625" style="7"/>
    <col min="11521" max="11521" width="3.42578125" style="7" bestFit="1" customWidth="1"/>
    <col min="11522" max="11522" width="2.85546875" style="7" customWidth="1"/>
    <col min="11523" max="11524" width="9.140625" style="7"/>
    <col min="11525" max="11525" width="18" style="7" customWidth="1"/>
    <col min="11526" max="11526" width="3" style="7" customWidth="1"/>
    <col min="11527" max="11527" width="20.5703125" style="7" bestFit="1" customWidth="1"/>
    <col min="11528" max="11528" width="2.85546875" style="7" bestFit="1" customWidth="1"/>
    <col min="11529" max="11529" width="3.42578125" style="7" customWidth="1"/>
    <col min="11530" max="11530" width="37.140625" style="7" customWidth="1"/>
    <col min="11531" max="11531" width="2.140625" style="7" customWidth="1"/>
    <col min="11532" max="11532" width="20.28515625" style="7" bestFit="1" customWidth="1"/>
    <col min="11533" max="11776" width="9.140625" style="7"/>
    <col min="11777" max="11777" width="3.42578125" style="7" bestFit="1" customWidth="1"/>
    <col min="11778" max="11778" width="2.85546875" style="7" customWidth="1"/>
    <col min="11779" max="11780" width="9.140625" style="7"/>
    <col min="11781" max="11781" width="18" style="7" customWidth="1"/>
    <col min="11782" max="11782" width="3" style="7" customWidth="1"/>
    <col min="11783" max="11783" width="20.5703125" style="7" bestFit="1" customWidth="1"/>
    <col min="11784" max="11784" width="2.85546875" style="7" bestFit="1" customWidth="1"/>
    <col min="11785" max="11785" width="3.42578125" style="7" customWidth="1"/>
    <col min="11786" max="11786" width="37.140625" style="7" customWidth="1"/>
    <col min="11787" max="11787" width="2.140625" style="7" customWidth="1"/>
    <col min="11788" max="11788" width="20.28515625" style="7" bestFit="1" customWidth="1"/>
    <col min="11789" max="12032" width="9.140625" style="7"/>
    <col min="12033" max="12033" width="3.42578125" style="7" bestFit="1" customWidth="1"/>
    <col min="12034" max="12034" width="2.85546875" style="7" customWidth="1"/>
    <col min="12035" max="12036" width="9.140625" style="7"/>
    <col min="12037" max="12037" width="18" style="7" customWidth="1"/>
    <col min="12038" max="12038" width="3" style="7" customWidth="1"/>
    <col min="12039" max="12039" width="20.5703125" style="7" bestFit="1" customWidth="1"/>
    <col min="12040" max="12040" width="2.85546875" style="7" bestFit="1" customWidth="1"/>
    <col min="12041" max="12041" width="3.42578125" style="7" customWidth="1"/>
    <col min="12042" max="12042" width="37.140625" style="7" customWidth="1"/>
    <col min="12043" max="12043" width="2.140625" style="7" customWidth="1"/>
    <col min="12044" max="12044" width="20.28515625" style="7" bestFit="1" customWidth="1"/>
    <col min="12045" max="12288" width="9.140625" style="7"/>
    <col min="12289" max="12289" width="3.42578125" style="7" bestFit="1" customWidth="1"/>
    <col min="12290" max="12290" width="2.85546875" style="7" customWidth="1"/>
    <col min="12291" max="12292" width="9.140625" style="7"/>
    <col min="12293" max="12293" width="18" style="7" customWidth="1"/>
    <col min="12294" max="12294" width="3" style="7" customWidth="1"/>
    <col min="12295" max="12295" width="20.5703125" style="7" bestFit="1" customWidth="1"/>
    <col min="12296" max="12296" width="2.85546875" style="7" bestFit="1" customWidth="1"/>
    <col min="12297" max="12297" width="3.42578125" style="7" customWidth="1"/>
    <col min="12298" max="12298" width="37.140625" style="7" customWidth="1"/>
    <col min="12299" max="12299" width="2.140625" style="7" customWidth="1"/>
    <col min="12300" max="12300" width="20.28515625" style="7" bestFit="1" customWidth="1"/>
    <col min="12301" max="12544" width="9.140625" style="7"/>
    <col min="12545" max="12545" width="3.42578125" style="7" bestFit="1" customWidth="1"/>
    <col min="12546" max="12546" width="2.85546875" style="7" customWidth="1"/>
    <col min="12547" max="12548" width="9.140625" style="7"/>
    <col min="12549" max="12549" width="18" style="7" customWidth="1"/>
    <col min="12550" max="12550" width="3" style="7" customWidth="1"/>
    <col min="12551" max="12551" width="20.5703125" style="7" bestFit="1" customWidth="1"/>
    <col min="12552" max="12552" width="2.85546875" style="7" bestFit="1" customWidth="1"/>
    <col min="12553" max="12553" width="3.42578125" style="7" customWidth="1"/>
    <col min="12554" max="12554" width="37.140625" style="7" customWidth="1"/>
    <col min="12555" max="12555" width="2.140625" style="7" customWidth="1"/>
    <col min="12556" max="12556" width="20.28515625" style="7" bestFit="1" customWidth="1"/>
    <col min="12557" max="12800" width="9.140625" style="7"/>
    <col min="12801" max="12801" width="3.42578125" style="7" bestFit="1" customWidth="1"/>
    <col min="12802" max="12802" width="2.85546875" style="7" customWidth="1"/>
    <col min="12803" max="12804" width="9.140625" style="7"/>
    <col min="12805" max="12805" width="18" style="7" customWidth="1"/>
    <col min="12806" max="12806" width="3" style="7" customWidth="1"/>
    <col min="12807" max="12807" width="20.5703125" style="7" bestFit="1" customWidth="1"/>
    <col min="12808" max="12808" width="2.85546875" style="7" bestFit="1" customWidth="1"/>
    <col min="12809" max="12809" width="3.42578125" style="7" customWidth="1"/>
    <col min="12810" max="12810" width="37.140625" style="7" customWidth="1"/>
    <col min="12811" max="12811" width="2.140625" style="7" customWidth="1"/>
    <col min="12812" max="12812" width="20.28515625" style="7" bestFit="1" customWidth="1"/>
    <col min="12813" max="13056" width="9.140625" style="7"/>
    <col min="13057" max="13057" width="3.42578125" style="7" bestFit="1" customWidth="1"/>
    <col min="13058" max="13058" width="2.85546875" style="7" customWidth="1"/>
    <col min="13059" max="13060" width="9.140625" style="7"/>
    <col min="13061" max="13061" width="18" style="7" customWidth="1"/>
    <col min="13062" max="13062" width="3" style="7" customWidth="1"/>
    <col min="13063" max="13063" width="20.5703125" style="7" bestFit="1" customWidth="1"/>
    <col min="13064" max="13064" width="2.85546875" style="7" bestFit="1" customWidth="1"/>
    <col min="13065" max="13065" width="3.42578125" style="7" customWidth="1"/>
    <col min="13066" max="13066" width="37.140625" style="7" customWidth="1"/>
    <col min="13067" max="13067" width="2.140625" style="7" customWidth="1"/>
    <col min="13068" max="13068" width="20.28515625" style="7" bestFit="1" customWidth="1"/>
    <col min="13069" max="13312" width="9.140625" style="7"/>
    <col min="13313" max="13313" width="3.42578125" style="7" bestFit="1" customWidth="1"/>
    <col min="13314" max="13314" width="2.85546875" style="7" customWidth="1"/>
    <col min="13315" max="13316" width="9.140625" style="7"/>
    <col min="13317" max="13317" width="18" style="7" customWidth="1"/>
    <col min="13318" max="13318" width="3" style="7" customWidth="1"/>
    <col min="13319" max="13319" width="20.5703125" style="7" bestFit="1" customWidth="1"/>
    <col min="13320" max="13320" width="2.85546875" style="7" bestFit="1" customWidth="1"/>
    <col min="13321" max="13321" width="3.42578125" style="7" customWidth="1"/>
    <col min="13322" max="13322" width="37.140625" style="7" customWidth="1"/>
    <col min="13323" max="13323" width="2.140625" style="7" customWidth="1"/>
    <col min="13324" max="13324" width="20.28515625" style="7" bestFit="1" customWidth="1"/>
    <col min="13325" max="13568" width="9.140625" style="7"/>
    <col min="13569" max="13569" width="3.42578125" style="7" bestFit="1" customWidth="1"/>
    <col min="13570" max="13570" width="2.85546875" style="7" customWidth="1"/>
    <col min="13571" max="13572" width="9.140625" style="7"/>
    <col min="13573" max="13573" width="18" style="7" customWidth="1"/>
    <col min="13574" max="13574" width="3" style="7" customWidth="1"/>
    <col min="13575" max="13575" width="20.5703125" style="7" bestFit="1" customWidth="1"/>
    <col min="13576" max="13576" width="2.85546875" style="7" bestFit="1" customWidth="1"/>
    <col min="13577" max="13577" width="3.42578125" style="7" customWidth="1"/>
    <col min="13578" max="13578" width="37.140625" style="7" customWidth="1"/>
    <col min="13579" max="13579" width="2.140625" style="7" customWidth="1"/>
    <col min="13580" max="13580" width="20.28515625" style="7" bestFit="1" customWidth="1"/>
    <col min="13581" max="13824" width="9.140625" style="7"/>
    <col min="13825" max="13825" width="3.42578125" style="7" bestFit="1" customWidth="1"/>
    <col min="13826" max="13826" width="2.85546875" style="7" customWidth="1"/>
    <col min="13827" max="13828" width="9.140625" style="7"/>
    <col min="13829" max="13829" width="18" style="7" customWidth="1"/>
    <col min="13830" max="13830" width="3" style="7" customWidth="1"/>
    <col min="13831" max="13831" width="20.5703125" style="7" bestFit="1" customWidth="1"/>
    <col min="13832" max="13832" width="2.85546875" style="7" bestFit="1" customWidth="1"/>
    <col min="13833" max="13833" width="3.42578125" style="7" customWidth="1"/>
    <col min="13834" max="13834" width="37.140625" style="7" customWidth="1"/>
    <col min="13835" max="13835" width="2.140625" style="7" customWidth="1"/>
    <col min="13836" max="13836" width="20.28515625" style="7" bestFit="1" customWidth="1"/>
    <col min="13837" max="14080" width="9.140625" style="7"/>
    <col min="14081" max="14081" width="3.42578125" style="7" bestFit="1" customWidth="1"/>
    <col min="14082" max="14082" width="2.85546875" style="7" customWidth="1"/>
    <col min="14083" max="14084" width="9.140625" style="7"/>
    <col min="14085" max="14085" width="18" style="7" customWidth="1"/>
    <col min="14086" max="14086" width="3" style="7" customWidth="1"/>
    <col min="14087" max="14087" width="20.5703125" style="7" bestFit="1" customWidth="1"/>
    <col min="14088" max="14088" width="2.85546875" style="7" bestFit="1" customWidth="1"/>
    <col min="14089" max="14089" width="3.42578125" style="7" customWidth="1"/>
    <col min="14090" max="14090" width="37.140625" style="7" customWidth="1"/>
    <col min="14091" max="14091" width="2.140625" style="7" customWidth="1"/>
    <col min="14092" max="14092" width="20.28515625" style="7" bestFit="1" customWidth="1"/>
    <col min="14093" max="14336" width="9.140625" style="7"/>
    <col min="14337" max="14337" width="3.42578125" style="7" bestFit="1" customWidth="1"/>
    <col min="14338" max="14338" width="2.85546875" style="7" customWidth="1"/>
    <col min="14339" max="14340" width="9.140625" style="7"/>
    <col min="14341" max="14341" width="18" style="7" customWidth="1"/>
    <col min="14342" max="14342" width="3" style="7" customWidth="1"/>
    <col min="14343" max="14343" width="20.5703125" style="7" bestFit="1" customWidth="1"/>
    <col min="14344" max="14344" width="2.85546875" style="7" bestFit="1" customWidth="1"/>
    <col min="14345" max="14345" width="3.42578125" style="7" customWidth="1"/>
    <col min="14346" max="14346" width="37.140625" style="7" customWidth="1"/>
    <col min="14347" max="14347" width="2.140625" style="7" customWidth="1"/>
    <col min="14348" max="14348" width="20.28515625" style="7" bestFit="1" customWidth="1"/>
    <col min="14349" max="14592" width="9.140625" style="7"/>
    <col min="14593" max="14593" width="3.42578125" style="7" bestFit="1" customWidth="1"/>
    <col min="14594" max="14594" width="2.85546875" style="7" customWidth="1"/>
    <col min="14595" max="14596" width="9.140625" style="7"/>
    <col min="14597" max="14597" width="18" style="7" customWidth="1"/>
    <col min="14598" max="14598" width="3" style="7" customWidth="1"/>
    <col min="14599" max="14599" width="20.5703125" style="7" bestFit="1" customWidth="1"/>
    <col min="14600" max="14600" width="2.85546875" style="7" bestFit="1" customWidth="1"/>
    <col min="14601" max="14601" width="3.42578125" style="7" customWidth="1"/>
    <col min="14602" max="14602" width="37.140625" style="7" customWidth="1"/>
    <col min="14603" max="14603" width="2.140625" style="7" customWidth="1"/>
    <col min="14604" max="14604" width="20.28515625" style="7" bestFit="1" customWidth="1"/>
    <col min="14605" max="14848" width="9.140625" style="7"/>
    <col min="14849" max="14849" width="3.42578125" style="7" bestFit="1" customWidth="1"/>
    <col min="14850" max="14850" width="2.85546875" style="7" customWidth="1"/>
    <col min="14851" max="14852" width="9.140625" style="7"/>
    <col min="14853" max="14853" width="18" style="7" customWidth="1"/>
    <col min="14854" max="14854" width="3" style="7" customWidth="1"/>
    <col min="14855" max="14855" width="20.5703125" style="7" bestFit="1" customWidth="1"/>
    <col min="14856" max="14856" width="2.85546875" style="7" bestFit="1" customWidth="1"/>
    <col min="14857" max="14857" width="3.42578125" style="7" customWidth="1"/>
    <col min="14858" max="14858" width="37.140625" style="7" customWidth="1"/>
    <col min="14859" max="14859" width="2.140625" style="7" customWidth="1"/>
    <col min="14860" max="14860" width="20.28515625" style="7" bestFit="1" customWidth="1"/>
    <col min="14861" max="15104" width="9.140625" style="7"/>
    <col min="15105" max="15105" width="3.42578125" style="7" bestFit="1" customWidth="1"/>
    <col min="15106" max="15106" width="2.85546875" style="7" customWidth="1"/>
    <col min="15107" max="15108" width="9.140625" style="7"/>
    <col min="15109" max="15109" width="18" style="7" customWidth="1"/>
    <col min="15110" max="15110" width="3" style="7" customWidth="1"/>
    <col min="15111" max="15111" width="20.5703125" style="7" bestFit="1" customWidth="1"/>
    <col min="15112" max="15112" width="2.85546875" style="7" bestFit="1" customWidth="1"/>
    <col min="15113" max="15113" width="3.42578125" style="7" customWidth="1"/>
    <col min="15114" max="15114" width="37.140625" style="7" customWidth="1"/>
    <col min="15115" max="15115" width="2.140625" style="7" customWidth="1"/>
    <col min="15116" max="15116" width="20.28515625" style="7" bestFit="1" customWidth="1"/>
    <col min="15117" max="15360" width="9.140625" style="7"/>
    <col min="15361" max="15361" width="3.42578125" style="7" bestFit="1" customWidth="1"/>
    <col min="15362" max="15362" width="2.85546875" style="7" customWidth="1"/>
    <col min="15363" max="15364" width="9.140625" style="7"/>
    <col min="15365" max="15365" width="18" style="7" customWidth="1"/>
    <col min="15366" max="15366" width="3" style="7" customWidth="1"/>
    <col min="15367" max="15367" width="20.5703125" style="7" bestFit="1" customWidth="1"/>
    <col min="15368" max="15368" width="2.85546875" style="7" bestFit="1" customWidth="1"/>
    <col min="15369" max="15369" width="3.42578125" style="7" customWidth="1"/>
    <col min="15370" max="15370" width="37.140625" style="7" customWidth="1"/>
    <col min="15371" max="15371" width="2.140625" style="7" customWidth="1"/>
    <col min="15372" max="15372" width="20.28515625" style="7" bestFit="1" customWidth="1"/>
    <col min="15373" max="15616" width="9.140625" style="7"/>
    <col min="15617" max="15617" width="3.42578125" style="7" bestFit="1" customWidth="1"/>
    <col min="15618" max="15618" width="2.85546875" style="7" customWidth="1"/>
    <col min="15619" max="15620" width="9.140625" style="7"/>
    <col min="15621" max="15621" width="18" style="7" customWidth="1"/>
    <col min="15622" max="15622" width="3" style="7" customWidth="1"/>
    <col min="15623" max="15623" width="20.5703125" style="7" bestFit="1" customWidth="1"/>
    <col min="15624" max="15624" width="2.85546875" style="7" bestFit="1" customWidth="1"/>
    <col min="15625" max="15625" width="3.42578125" style="7" customWidth="1"/>
    <col min="15626" max="15626" width="37.140625" style="7" customWidth="1"/>
    <col min="15627" max="15627" width="2.140625" style="7" customWidth="1"/>
    <col min="15628" max="15628" width="20.28515625" style="7" bestFit="1" customWidth="1"/>
    <col min="15629" max="15872" width="9.140625" style="7"/>
    <col min="15873" max="15873" width="3.42578125" style="7" bestFit="1" customWidth="1"/>
    <col min="15874" max="15874" width="2.85546875" style="7" customWidth="1"/>
    <col min="15875" max="15876" width="9.140625" style="7"/>
    <col min="15877" max="15877" width="18" style="7" customWidth="1"/>
    <col min="15878" max="15878" width="3" style="7" customWidth="1"/>
    <col min="15879" max="15879" width="20.5703125" style="7" bestFit="1" customWidth="1"/>
    <col min="15880" max="15880" width="2.85546875" style="7" bestFit="1" customWidth="1"/>
    <col min="15881" max="15881" width="3.42578125" style="7" customWidth="1"/>
    <col min="15882" max="15882" width="37.140625" style="7" customWidth="1"/>
    <col min="15883" max="15883" width="2.140625" style="7" customWidth="1"/>
    <col min="15884" max="15884" width="20.28515625" style="7" bestFit="1" customWidth="1"/>
    <col min="15885" max="16128" width="9.140625" style="7"/>
    <col min="16129" max="16129" width="3.42578125" style="7" bestFit="1" customWidth="1"/>
    <col min="16130" max="16130" width="2.85546875" style="7" customWidth="1"/>
    <col min="16131" max="16132" width="9.140625" style="7"/>
    <col min="16133" max="16133" width="18" style="7" customWidth="1"/>
    <col min="16134" max="16134" width="3" style="7" customWidth="1"/>
    <col min="16135" max="16135" width="20.5703125" style="7" bestFit="1" customWidth="1"/>
    <col min="16136" max="16136" width="2.85546875" style="7" bestFit="1" customWidth="1"/>
    <col min="16137" max="16137" width="3.42578125" style="7" customWidth="1"/>
    <col min="16138" max="16138" width="37.140625" style="7" customWidth="1"/>
    <col min="16139" max="16139" width="2.140625" style="7" customWidth="1"/>
    <col min="16140" max="16140" width="20.28515625" style="7" bestFit="1" customWidth="1"/>
    <col min="16141" max="16384" width="9.140625" style="7"/>
  </cols>
  <sheetData>
    <row r="1" spans="1:12" ht="12.75" customHeight="1">
      <c r="A1" s="28" t="s">
        <v>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8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8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>
      <c r="A4" s="35" t="s">
        <v>0</v>
      </c>
      <c r="B4" s="36"/>
      <c r="C4" s="36"/>
      <c r="D4" s="36"/>
      <c r="E4" s="36"/>
      <c r="F4" s="5"/>
      <c r="G4" s="6"/>
      <c r="H4" s="25" t="s">
        <v>1</v>
      </c>
      <c r="I4" s="26"/>
      <c r="J4" s="26"/>
    </row>
    <row r="5" spans="1:12">
      <c r="A5" s="14" t="s">
        <v>2</v>
      </c>
      <c r="B5" s="32" t="s">
        <v>3</v>
      </c>
      <c r="C5" s="32"/>
      <c r="D5" s="32"/>
      <c r="E5" s="32"/>
      <c r="F5" s="5"/>
      <c r="G5" s="9">
        <f>G6+G7+G8+G9+G10</f>
        <v>510972</v>
      </c>
      <c r="H5" s="1" t="s">
        <v>2</v>
      </c>
      <c r="I5" s="31" t="s">
        <v>4</v>
      </c>
      <c r="J5" s="31"/>
      <c r="L5" s="19">
        <f>L6+L7+L8+L9</f>
        <v>108468</v>
      </c>
    </row>
    <row r="6" spans="1:12">
      <c r="A6" s="14"/>
      <c r="B6" s="15" t="s">
        <v>5</v>
      </c>
      <c r="C6" s="30" t="s">
        <v>6</v>
      </c>
      <c r="D6" s="30"/>
      <c r="E6" s="30"/>
      <c r="F6" s="5"/>
      <c r="G6" s="6">
        <f>'[1]AXA HAYAT'!G3+'[1]ANADOLU HAYAT EMEKLİLİK'!G3+'[1]VAKIF EMEKLİLİK'!G3</f>
        <v>452</v>
      </c>
      <c r="H6" s="1"/>
      <c r="I6" s="10" t="s">
        <v>5</v>
      </c>
      <c r="J6" s="7" t="s">
        <v>7</v>
      </c>
      <c r="L6" s="20">
        <f>'[1]AXA HAYAT'!L3+'[1]ANADOLU HAYAT EMEKLİLİK'!L3+'[1]VAKIF EMEKLİLİK'!L3</f>
        <v>7582</v>
      </c>
    </row>
    <row r="7" spans="1:12">
      <c r="A7" s="14"/>
      <c r="B7" s="15" t="s">
        <v>8</v>
      </c>
      <c r="C7" s="30" t="s">
        <v>9</v>
      </c>
      <c r="D7" s="30"/>
      <c r="E7" s="30"/>
      <c r="F7" s="5"/>
      <c r="G7" s="6">
        <f>'[1]AXA HAYAT'!G4+'[1]ANADOLU HAYAT EMEKLİLİK'!G4+'[1]VAKIF EMEKLİLİK'!G4</f>
        <v>499679</v>
      </c>
      <c r="H7" s="1"/>
      <c r="I7" s="10" t="s">
        <v>10</v>
      </c>
      <c r="J7" s="7" t="s">
        <v>11</v>
      </c>
      <c r="L7" s="20">
        <f>'[1]AXA HAYAT'!L4+'[1]ANADOLU HAYAT EMEKLİLİK'!L4+'[1]VAKIF EMEKLİLİK'!L4</f>
        <v>0</v>
      </c>
    </row>
    <row r="8" spans="1:12">
      <c r="A8" s="14"/>
      <c r="B8" s="15" t="s">
        <v>12</v>
      </c>
      <c r="C8" s="30" t="s">
        <v>13</v>
      </c>
      <c r="D8" s="30"/>
      <c r="E8" s="30"/>
      <c r="F8" s="5"/>
      <c r="G8" s="6">
        <f>'[1]AXA HAYAT'!G5+'[1]ANADOLU HAYAT EMEKLİLİK'!G5+'[1]VAKIF EMEKLİLİK'!G5</f>
        <v>12700</v>
      </c>
      <c r="H8" s="1"/>
      <c r="I8" s="10" t="s">
        <v>12</v>
      </c>
      <c r="J8" s="7" t="s">
        <v>14</v>
      </c>
      <c r="L8" s="20">
        <f>'[1]AXA HAYAT'!L5+'[1]ANADOLU HAYAT EMEKLİLİK'!L5+'[1]VAKIF EMEKLİLİK'!L5</f>
        <v>20810</v>
      </c>
    </row>
    <row r="9" spans="1:12">
      <c r="A9" s="14"/>
      <c r="B9" s="15" t="s">
        <v>15</v>
      </c>
      <c r="C9" s="30" t="s">
        <v>16</v>
      </c>
      <c r="D9" s="30"/>
      <c r="E9" s="30"/>
      <c r="F9" s="5"/>
      <c r="G9" s="6">
        <f>'[1]AXA HAYAT'!G6+'[1]ANADOLU HAYAT EMEKLİLİK'!G6+'[1]VAKIF EMEKLİLİK'!G6</f>
        <v>-1859</v>
      </c>
      <c r="H9" s="1"/>
      <c r="I9" s="10" t="s">
        <v>15</v>
      </c>
      <c r="J9" s="7" t="s">
        <v>17</v>
      </c>
      <c r="L9" s="20">
        <f>'[1]AXA HAYAT'!L6+'[1]ANADOLU HAYAT EMEKLİLİK'!L6+'[1]VAKIF EMEKLİLİK'!L6</f>
        <v>80076</v>
      </c>
    </row>
    <row r="10" spans="1:12">
      <c r="A10" s="14"/>
      <c r="B10" s="15" t="s">
        <v>18</v>
      </c>
      <c r="C10" s="30" t="s">
        <v>19</v>
      </c>
      <c r="D10" s="30"/>
      <c r="E10" s="30"/>
      <c r="F10" s="5"/>
      <c r="G10" s="6">
        <f>'[1]AXA HAYAT'!G7+'[1]ANADOLU HAYAT EMEKLİLİK'!G7+'[1]VAKIF EMEKLİLİK'!G7</f>
        <v>0</v>
      </c>
      <c r="H10" s="1"/>
      <c r="L10" s="21"/>
    </row>
    <row r="11" spans="1:12">
      <c r="A11" s="16"/>
      <c r="B11" s="15"/>
      <c r="C11" s="33"/>
      <c r="D11" s="33"/>
      <c r="E11" s="33"/>
      <c r="F11" s="11"/>
      <c r="G11" s="6"/>
      <c r="H11" s="1" t="s">
        <v>20</v>
      </c>
      <c r="I11" s="31" t="s">
        <v>21</v>
      </c>
      <c r="J11" s="31"/>
      <c r="L11" s="21"/>
    </row>
    <row r="12" spans="1:12">
      <c r="A12" s="14" t="s">
        <v>20</v>
      </c>
      <c r="B12" s="32" t="s">
        <v>22</v>
      </c>
      <c r="C12" s="32"/>
      <c r="D12" s="32"/>
      <c r="E12" s="32"/>
      <c r="F12" s="5"/>
      <c r="G12" s="9">
        <f>G13-G14</f>
        <v>609796</v>
      </c>
      <c r="H12" s="1" t="s">
        <v>23</v>
      </c>
      <c r="I12" s="34" t="s">
        <v>24</v>
      </c>
      <c r="J12" s="34"/>
      <c r="L12" s="19">
        <f>L13+L16+L19+L20+L21</f>
        <v>83142868</v>
      </c>
    </row>
    <row r="13" spans="1:12">
      <c r="A13" s="14"/>
      <c r="B13" s="15" t="s">
        <v>5</v>
      </c>
      <c r="C13" s="30" t="s">
        <v>25</v>
      </c>
      <c r="D13" s="30"/>
      <c r="E13" s="30"/>
      <c r="F13" s="5"/>
      <c r="G13" s="6">
        <f>'[1]AXA HAYAT'!G10+'[1]ANADOLU HAYAT EMEKLİLİK'!G10+'[1]VAKIF EMEKLİLİK'!G10</f>
        <v>609796</v>
      </c>
      <c r="H13" s="1"/>
      <c r="I13" s="10" t="s">
        <v>5</v>
      </c>
      <c r="J13" s="7" t="s">
        <v>26</v>
      </c>
      <c r="L13" s="19">
        <f>L14-L15</f>
        <v>172938</v>
      </c>
    </row>
    <row r="14" spans="1:12">
      <c r="A14" s="14"/>
      <c r="B14" s="15" t="s">
        <v>8</v>
      </c>
      <c r="C14" s="30" t="s">
        <v>27</v>
      </c>
      <c r="D14" s="30"/>
      <c r="E14" s="30"/>
      <c r="F14" s="5" t="s">
        <v>28</v>
      </c>
      <c r="G14" s="6">
        <f>'[1]AXA HAYAT'!G11+'[1]ANADOLU HAYAT EMEKLİLİK'!G11+'[1]VAKIF EMEKLİLİK'!G11</f>
        <v>0</v>
      </c>
      <c r="H14" s="1"/>
      <c r="I14" s="10"/>
      <c r="J14" s="7" t="s">
        <v>26</v>
      </c>
      <c r="L14" s="20">
        <f>'[1]AXA HAYAT'!L11+'[1]ANADOLU HAYAT EMEKLİLİK'!L11+'[1]VAKIF EMEKLİLİK'!L11</f>
        <v>172938</v>
      </c>
    </row>
    <row r="15" spans="1:12">
      <c r="A15" s="16"/>
      <c r="B15" s="15"/>
      <c r="C15" s="33"/>
      <c r="D15" s="33"/>
      <c r="E15" s="33"/>
      <c r="F15" s="11"/>
      <c r="G15" s="6"/>
      <c r="H15" s="1"/>
      <c r="I15" s="10"/>
      <c r="J15" s="7" t="s">
        <v>29</v>
      </c>
      <c r="K15" s="5" t="s">
        <v>28</v>
      </c>
      <c r="L15" s="20">
        <f>'[1]AXA HAYAT'!L12+'[1]ANADOLU HAYAT EMEKLİLİK'!L12+'[1]VAKIF EMEKLİLİK'!L12</f>
        <v>0</v>
      </c>
    </row>
    <row r="16" spans="1:12">
      <c r="A16" s="14" t="s">
        <v>30</v>
      </c>
      <c r="B16" s="32" t="s">
        <v>31</v>
      </c>
      <c r="C16" s="32"/>
      <c r="D16" s="32"/>
      <c r="E16" s="32"/>
      <c r="F16" s="5"/>
      <c r="G16" s="9">
        <f>(G17+G19+G21+G22+G23)-(G20)</f>
        <v>332037</v>
      </c>
      <c r="H16" s="1"/>
      <c r="I16" s="10" t="s">
        <v>8</v>
      </c>
      <c r="J16" s="7" t="s">
        <v>32</v>
      </c>
      <c r="L16" s="19">
        <f>L17-L18</f>
        <v>414772</v>
      </c>
    </row>
    <row r="17" spans="1:12">
      <c r="A17" s="14"/>
      <c r="B17" s="15" t="s">
        <v>33</v>
      </c>
      <c r="C17" s="30" t="s">
        <v>34</v>
      </c>
      <c r="D17" s="30"/>
      <c r="E17" s="30"/>
      <c r="F17" s="5"/>
      <c r="G17" s="6">
        <f>'[1]AXA HAYAT'!G14+'[1]ANADOLU HAYAT EMEKLİLİK'!G14+'[1]VAKIF EMEKLİLİK'!G14</f>
        <v>325027</v>
      </c>
      <c r="H17" s="1"/>
      <c r="I17" s="10"/>
      <c r="J17" s="7" t="s">
        <v>32</v>
      </c>
      <c r="L17" s="20">
        <f>'[1]AXA HAYAT'!L14+'[1]ANADOLU HAYAT EMEKLİLİK'!L14+'[1]VAKIF EMEKLİLİK'!L14</f>
        <v>414772</v>
      </c>
    </row>
    <row r="18" spans="1:12">
      <c r="A18" s="14"/>
      <c r="B18" s="15"/>
      <c r="C18" s="30" t="s">
        <v>35</v>
      </c>
      <c r="D18" s="30"/>
      <c r="E18" s="30"/>
      <c r="F18" s="5" t="s">
        <v>28</v>
      </c>
      <c r="G18" s="6">
        <f>'[1]AXA HAYAT'!G15+'[1]ANADOLU HAYAT EMEKLİLİK'!G15+'[1]VAKIF EMEKLİLİK'!G15</f>
        <v>0</v>
      </c>
      <c r="H18" s="1"/>
      <c r="I18" s="10"/>
      <c r="J18" s="7" t="s">
        <v>36</v>
      </c>
      <c r="K18" s="5" t="s">
        <v>28</v>
      </c>
      <c r="L18" s="20">
        <f>'[1]AXA HAYAT'!L15+'[1]ANADOLU HAYAT EMEKLİLİK'!L15+'[1]VAKIF EMEKLİLİK'!L15</f>
        <v>0</v>
      </c>
    </row>
    <row r="19" spans="1:12">
      <c r="A19" s="14"/>
      <c r="B19" s="15" t="s">
        <v>8</v>
      </c>
      <c r="C19" s="30" t="s">
        <v>37</v>
      </c>
      <c r="D19" s="30"/>
      <c r="E19" s="30"/>
      <c r="F19" s="5"/>
      <c r="G19" s="6">
        <f>'[1]AXA HAYAT'!G16+'[1]ANADOLU HAYAT EMEKLİLİK'!G16+'[1]VAKIF EMEKLİLİK'!G16</f>
        <v>501</v>
      </c>
      <c r="H19" s="1"/>
      <c r="I19" s="10" t="s">
        <v>12</v>
      </c>
      <c r="J19" s="7" t="s">
        <v>38</v>
      </c>
      <c r="L19" s="20">
        <f>'[1]AXA HAYAT'!L16+'[1]ANADOLU HAYAT EMEKLİLİK'!L16+'[1]VAKIF EMEKLİLİK'!L16</f>
        <v>62936956</v>
      </c>
    </row>
    <row r="20" spans="1:12">
      <c r="A20" s="14"/>
      <c r="B20" s="15"/>
      <c r="C20" s="30" t="s">
        <v>39</v>
      </c>
      <c r="D20" s="30"/>
      <c r="E20" s="30"/>
      <c r="F20" s="5" t="s">
        <v>28</v>
      </c>
      <c r="G20" s="6">
        <f>'[1]AXA HAYAT'!G17+'[1]ANADOLU HAYAT EMEKLİLİK'!G17+'[1]VAKIF EMEKLİLİK'!G17</f>
        <v>0</v>
      </c>
      <c r="H20" s="1" t="s">
        <v>40</v>
      </c>
      <c r="I20" s="12"/>
      <c r="J20" s="12" t="s">
        <v>41</v>
      </c>
      <c r="L20" s="20">
        <f>'[1]AXA HAYAT'!L17+'[1]ANADOLU HAYAT EMEKLİLİK'!L17+'[1]VAKIF EMEKLİLİK'!L17</f>
        <v>19531649</v>
      </c>
    </row>
    <row r="21" spans="1:12">
      <c r="A21" s="14"/>
      <c r="B21" s="15" t="s">
        <v>12</v>
      </c>
      <c r="C21" s="30" t="s">
        <v>7</v>
      </c>
      <c r="D21" s="30"/>
      <c r="E21" s="30"/>
      <c r="F21" s="5"/>
      <c r="G21" s="6">
        <f>'[1]AXA HAYAT'!G18+'[1]ANADOLU HAYAT EMEKLİLİK'!G18+'[1]VAKIF EMEKLİLİK'!G18</f>
        <v>0</v>
      </c>
      <c r="H21" s="1"/>
      <c r="J21" s="12" t="s">
        <v>42</v>
      </c>
      <c r="L21" s="20">
        <f>'[1]AXA HAYAT'!L18+'[1]ANADOLU HAYAT EMEKLİLİK'!L18+'[1]VAKIF EMEKLİLİK'!L18</f>
        <v>86553</v>
      </c>
    </row>
    <row r="22" spans="1:12">
      <c r="A22" s="14"/>
      <c r="B22" s="15" t="s">
        <v>15</v>
      </c>
      <c r="C22" s="30" t="s">
        <v>43</v>
      </c>
      <c r="D22" s="30"/>
      <c r="E22" s="30"/>
      <c r="F22" s="5"/>
      <c r="G22" s="6">
        <f>'[1]AXA HAYAT'!G19+'[1]ANADOLU HAYAT EMEKLİLİK'!G19+'[1]VAKIF EMEKLİLİK'!G19</f>
        <v>0</v>
      </c>
      <c r="H22" s="1" t="s">
        <v>30</v>
      </c>
      <c r="I22" s="31" t="s">
        <v>44</v>
      </c>
      <c r="J22" s="31"/>
      <c r="L22" s="20">
        <f>'[1]AXA HAYAT'!L19+'[1]ANADOLU HAYAT EMEKLİLİK'!L19+'[1]VAKIF EMEKLİLİK'!L19</f>
        <v>226</v>
      </c>
    </row>
    <row r="23" spans="1:12">
      <c r="A23" s="14"/>
      <c r="B23" s="15" t="s">
        <v>18</v>
      </c>
      <c r="C23" s="30" t="s">
        <v>45</v>
      </c>
      <c r="D23" s="30"/>
      <c r="E23" s="30"/>
      <c r="F23" s="5"/>
      <c r="G23" s="6">
        <f>'[1]AXA HAYAT'!G20+'[1]ANADOLU HAYAT EMEKLİLİK'!G20+'[1]VAKIF EMEKLİLİK'!G20</f>
        <v>6509</v>
      </c>
      <c r="H23" s="1"/>
      <c r="L23" s="21"/>
    </row>
    <row r="24" spans="1:12">
      <c r="A24" s="14"/>
      <c r="B24" s="15"/>
      <c r="C24" s="30"/>
      <c r="D24" s="30"/>
      <c r="E24" s="30"/>
      <c r="F24" s="5"/>
      <c r="G24" s="6"/>
      <c r="H24" s="1" t="s">
        <v>46</v>
      </c>
      <c r="I24" s="31" t="s">
        <v>47</v>
      </c>
      <c r="J24" s="31"/>
      <c r="L24" s="19">
        <f>(L26+L28+L29+L30+L31+L32+L33)-(L27+L34+L35+L36)</f>
        <v>347194</v>
      </c>
    </row>
    <row r="25" spans="1:12">
      <c r="A25" s="14" t="s">
        <v>46</v>
      </c>
      <c r="B25" s="32" t="s">
        <v>48</v>
      </c>
      <c r="C25" s="32"/>
      <c r="D25" s="32"/>
      <c r="E25" s="32"/>
      <c r="F25" s="5"/>
      <c r="G25" s="9">
        <f>G26-G27</f>
        <v>0</v>
      </c>
      <c r="H25" s="1"/>
      <c r="I25" s="10" t="s">
        <v>5</v>
      </c>
      <c r="J25" s="7" t="s">
        <v>49</v>
      </c>
      <c r="L25" s="20">
        <f>'[1]AXA HAYAT'!L22+'[1]ANADOLU HAYAT EMEKLİLİK'!L22+'[1]VAKIF EMEKLİLİK'!L22</f>
        <v>440289</v>
      </c>
    </row>
    <row r="26" spans="1:12">
      <c r="A26" s="14"/>
      <c r="B26" s="15" t="s">
        <v>5</v>
      </c>
      <c r="C26" s="30" t="s">
        <v>50</v>
      </c>
      <c r="D26" s="30"/>
      <c r="E26" s="30"/>
      <c r="F26" s="5"/>
      <c r="G26" s="6">
        <f>'[1]AXA HAYAT'!G23+'[1]ANADOLU HAYAT EMEKLİLİK'!G23+'[1]VAKIF EMEKLİLİK'!G23</f>
        <v>67801</v>
      </c>
      <c r="H26" s="1"/>
      <c r="I26" s="10"/>
      <c r="J26" s="7" t="s">
        <v>51</v>
      </c>
      <c r="L26" s="20">
        <f>'[1]AXA HAYAT'!L23+'[1]ANADOLU HAYAT EMEKLİLİK'!L23+'[1]VAKIF EMEKLİLİK'!L23</f>
        <v>440289</v>
      </c>
    </row>
    <row r="27" spans="1:12">
      <c r="A27" s="14"/>
      <c r="B27" s="15"/>
      <c r="C27" s="30" t="s">
        <v>52</v>
      </c>
      <c r="D27" s="30"/>
      <c r="E27" s="30"/>
      <c r="F27" s="5" t="s">
        <v>28</v>
      </c>
      <c r="G27" s="6">
        <f>'[1]AXA HAYAT'!G24+'[1]ANADOLU HAYAT EMEKLİLİK'!G24+'[1]VAKIF EMEKLİLİK'!G24</f>
        <v>67801</v>
      </c>
      <c r="H27" s="1"/>
      <c r="I27" s="10"/>
      <c r="J27" s="7" t="s">
        <v>53</v>
      </c>
      <c r="K27" s="5" t="s">
        <v>28</v>
      </c>
      <c r="L27" s="22">
        <f>L26-L25</f>
        <v>0</v>
      </c>
    </row>
    <row r="28" spans="1:12">
      <c r="A28" s="14"/>
      <c r="B28" s="15"/>
      <c r="C28" s="30"/>
      <c r="D28" s="30"/>
      <c r="E28" s="30"/>
      <c r="F28" s="5"/>
      <c r="G28" s="6"/>
      <c r="H28" s="1"/>
      <c r="I28" s="10" t="s">
        <v>8</v>
      </c>
      <c r="J28" s="7" t="s">
        <v>54</v>
      </c>
      <c r="L28" s="20">
        <f>'[1]AXA HAYAT'!L25+'[1]ANADOLU HAYAT EMEKLİLİK'!L25+'[1]VAKIF EMEKLİLİK'!L25</f>
        <v>0</v>
      </c>
    </row>
    <row r="29" spans="1:12">
      <c r="A29" s="14" t="s">
        <v>55</v>
      </c>
      <c r="B29" s="32" t="s">
        <v>56</v>
      </c>
      <c r="C29" s="32"/>
      <c r="D29" s="32"/>
      <c r="E29" s="32"/>
      <c r="F29" s="5"/>
      <c r="G29" s="9">
        <f>G30-(G31+G32)</f>
        <v>0</v>
      </c>
      <c r="H29" s="1"/>
      <c r="I29" s="10" t="s">
        <v>12</v>
      </c>
      <c r="J29" s="7" t="s">
        <v>57</v>
      </c>
      <c r="L29" s="20">
        <f>'[1]AXA HAYAT'!L26+'[1]ANADOLU HAYAT EMEKLİLİK'!L26+'[1]VAKIF EMEKLİLİK'!L26</f>
        <v>0</v>
      </c>
    </row>
    <row r="30" spans="1:12">
      <c r="A30" s="14"/>
      <c r="B30" s="15"/>
      <c r="C30" s="29" t="s">
        <v>58</v>
      </c>
      <c r="D30" s="29"/>
      <c r="E30" s="29"/>
      <c r="F30" s="5"/>
      <c r="G30" s="6">
        <f>'[1]AXA HAYAT'!G27+'[1]ANADOLU HAYAT EMEKLİLİK'!G27+'[1]VAKIF EMEKLİLİK'!G27</f>
        <v>0</v>
      </c>
      <c r="H30" s="1"/>
      <c r="I30" s="10" t="s">
        <v>15</v>
      </c>
      <c r="J30" s="7" t="s">
        <v>59</v>
      </c>
      <c r="L30" s="20">
        <f>'[1]AXA HAYAT'!L27+'[1]ANADOLU HAYAT EMEKLİLİK'!L27+'[1]VAKIF EMEKLİLİK'!L27</f>
        <v>0</v>
      </c>
    </row>
    <row r="31" spans="1:12">
      <c r="A31" s="14"/>
      <c r="B31" s="15"/>
      <c r="C31" s="29" t="s">
        <v>60</v>
      </c>
      <c r="D31" s="29"/>
      <c r="E31" s="29"/>
      <c r="F31" s="5" t="s">
        <v>28</v>
      </c>
      <c r="G31" s="6">
        <f>'[1]AXA HAYAT'!G28+'[1]ANADOLU HAYAT EMEKLİLİK'!G28+'[1]VAKIF EMEKLİLİK'!G28</f>
        <v>0</v>
      </c>
      <c r="H31" s="1"/>
      <c r="I31" s="10" t="s">
        <v>18</v>
      </c>
      <c r="J31" s="7" t="s">
        <v>61</v>
      </c>
      <c r="L31" s="20">
        <f>'[1]AXA HAYAT'!L28+'[1]ANADOLU HAYAT EMEKLİLİK'!L28+'[1]VAKIF EMEKLİLİK'!L28</f>
        <v>0</v>
      </c>
    </row>
    <row r="32" spans="1:12">
      <c r="A32" s="14"/>
      <c r="B32" s="15"/>
      <c r="C32" s="29" t="s">
        <v>62</v>
      </c>
      <c r="D32" s="29"/>
      <c r="E32" s="29"/>
      <c r="F32" s="5" t="s">
        <v>28</v>
      </c>
      <c r="G32" s="6">
        <f>'[1]AXA HAYAT'!G29+'[1]ANADOLU HAYAT EMEKLİLİK'!G29+'[1]VAKIF EMEKLİLİK'!G29</f>
        <v>0</v>
      </c>
      <c r="H32" s="1"/>
      <c r="I32" s="10" t="s">
        <v>63</v>
      </c>
      <c r="J32" s="7" t="s">
        <v>64</v>
      </c>
      <c r="L32" s="20">
        <f>'[1]AXA HAYAT'!L29+'[1]ANADOLU HAYAT EMEKLİLİK'!L29+'[1]VAKIF EMEKLİLİK'!L29</f>
        <v>32356</v>
      </c>
    </row>
    <row r="33" spans="1:12">
      <c r="A33" s="14"/>
      <c r="B33" s="15"/>
      <c r="C33" s="29"/>
      <c r="D33" s="29"/>
      <c r="E33" s="29"/>
      <c r="F33" s="5"/>
      <c r="G33" s="6"/>
      <c r="H33" s="1"/>
      <c r="I33" s="10" t="s">
        <v>65</v>
      </c>
      <c r="J33" s="7" t="s">
        <v>66</v>
      </c>
      <c r="L33" s="20">
        <f>'[1]AXA HAYAT'!L30+'[1]ANADOLU HAYAT EMEKLİLİK'!L30+'[1]VAKIF EMEKLİLİK'!L30</f>
        <v>0</v>
      </c>
    </row>
    <row r="34" spans="1:12">
      <c r="A34" s="14" t="s">
        <v>67</v>
      </c>
      <c r="B34" s="32" t="s">
        <v>68</v>
      </c>
      <c r="C34" s="32"/>
      <c r="D34" s="32"/>
      <c r="E34" s="32"/>
      <c r="F34" s="5"/>
      <c r="G34" s="9">
        <f>G38+G35+G41+G44+G46+G45</f>
        <v>83833542</v>
      </c>
      <c r="H34" s="1"/>
      <c r="I34" s="10" t="s">
        <v>69</v>
      </c>
      <c r="J34" s="7" t="s">
        <v>70</v>
      </c>
      <c r="K34" s="5" t="s">
        <v>28</v>
      </c>
      <c r="L34" s="20">
        <f>'[1]AXA HAYAT'!L31+'[1]ANADOLU HAYAT EMEKLİLİK'!L31+'[1]VAKIF EMEKLİLİK'!L31</f>
        <v>125451</v>
      </c>
    </row>
    <row r="35" spans="1:12">
      <c r="A35" s="14"/>
      <c r="B35" s="15" t="s">
        <v>5</v>
      </c>
      <c r="C35" s="29" t="s">
        <v>71</v>
      </c>
      <c r="D35" s="29"/>
      <c r="E35" s="29"/>
      <c r="F35" s="5"/>
      <c r="G35" s="9">
        <f>G36-G37</f>
        <v>151771</v>
      </c>
      <c r="H35" s="1"/>
      <c r="J35" s="7" t="s">
        <v>72</v>
      </c>
      <c r="K35" s="5" t="s">
        <v>28</v>
      </c>
      <c r="L35" s="20">
        <f>'[1]AXA HAYAT'!L32+'[1]ANADOLU HAYAT EMEKLİLİK'!L32+'[1]VAKIF EMEKLİLİK'!L32</f>
        <v>0</v>
      </c>
    </row>
    <row r="36" spans="1:12">
      <c r="A36" s="16"/>
      <c r="B36" s="15"/>
      <c r="C36" s="29" t="s">
        <v>71</v>
      </c>
      <c r="D36" s="29"/>
      <c r="E36" s="29"/>
      <c r="F36" s="11"/>
      <c r="G36" s="6">
        <f>'[1]AXA HAYAT'!G33+'[1]ANADOLU HAYAT EMEKLİLİK'!G33+'[1]VAKIF EMEKLİLİK'!G33</f>
        <v>151771</v>
      </c>
      <c r="H36" s="1"/>
      <c r="J36" s="7" t="s">
        <v>73</v>
      </c>
      <c r="K36" s="5" t="s">
        <v>28</v>
      </c>
      <c r="L36" s="20">
        <f>'[1]AXA HAYAT'!L33+'[1]ANADOLU HAYAT EMEKLİLİK'!L33+'[1]VAKIF EMEKLİLİK'!L33</f>
        <v>0</v>
      </c>
    </row>
    <row r="37" spans="1:12">
      <c r="A37" s="17"/>
      <c r="B37" s="18"/>
      <c r="C37" s="29" t="s">
        <v>74</v>
      </c>
      <c r="D37" s="29"/>
      <c r="E37" s="29"/>
      <c r="F37" s="5" t="s">
        <v>28</v>
      </c>
      <c r="G37" s="6">
        <f>'[1]AXA HAYAT'!G34+'[1]ANADOLU HAYAT EMEKLİLİK'!G34+'[1]VAKIF EMEKLİLİK'!G34</f>
        <v>0</v>
      </c>
      <c r="H37" s="1"/>
      <c r="I37" s="2"/>
      <c r="J37" s="2"/>
      <c r="L37" s="21"/>
    </row>
    <row r="38" spans="1:12">
      <c r="A38" s="17"/>
      <c r="B38" s="18" t="s">
        <v>8</v>
      </c>
      <c r="C38" s="29" t="s">
        <v>75</v>
      </c>
      <c r="D38" s="29"/>
      <c r="E38" s="29"/>
      <c r="G38" s="6">
        <f>'[1]AXA HAYAT'!G35+'[1]ANADOLU HAYAT EMEKLİLİK'!G35+'[1]VAKIF EMEKLİLİK'!G35</f>
        <v>0</v>
      </c>
      <c r="H38" s="1" t="s">
        <v>55</v>
      </c>
      <c r="I38" s="31" t="s">
        <v>76</v>
      </c>
      <c r="J38" s="31"/>
      <c r="L38" s="19">
        <f>L39+L40</f>
        <v>1687591</v>
      </c>
    </row>
    <row r="39" spans="1:12">
      <c r="A39" s="17"/>
      <c r="B39" s="18"/>
      <c r="C39" s="29" t="s">
        <v>75</v>
      </c>
      <c r="D39" s="29"/>
      <c r="E39" s="29"/>
      <c r="G39" s="6">
        <f>'[1]AXA HAYAT'!G36+'[1]ANADOLU HAYAT EMEKLİLİK'!G36+'[1]VAKIF EMEKLİLİK'!G36</f>
        <v>0</v>
      </c>
      <c r="H39" s="1"/>
      <c r="I39" s="10" t="s">
        <v>5</v>
      </c>
      <c r="J39" s="7" t="s">
        <v>77</v>
      </c>
      <c r="L39" s="20">
        <f>'[1]AXA HAYAT'!L36+'[1]ANADOLU HAYAT EMEKLİLİK'!L36+'[1]VAKIF EMEKLİLİK'!L36</f>
        <v>1687591</v>
      </c>
    </row>
    <row r="40" spans="1:12">
      <c r="A40" s="17"/>
      <c r="B40" s="18"/>
      <c r="C40" s="29" t="s">
        <v>78</v>
      </c>
      <c r="D40" s="29"/>
      <c r="E40" s="29"/>
      <c r="F40" s="5" t="s">
        <v>28</v>
      </c>
      <c r="G40" s="6">
        <f>'[1]AXA HAYAT'!G37+'[1]ANADOLU HAYAT EMEKLİLİK'!G37+'[1]VAKIF EMEKLİLİK'!G37</f>
        <v>0</v>
      </c>
      <c r="H40" s="1"/>
      <c r="J40" s="7" t="s">
        <v>79</v>
      </c>
      <c r="L40" s="20">
        <f>'[1]AXA HAYAT'!L37+'[1]ANADOLU HAYAT EMEKLİLİK'!L37+'[1]VAKIF EMEKLİLİK'!L37</f>
        <v>0</v>
      </c>
    </row>
    <row r="41" spans="1:12">
      <c r="A41" s="17"/>
      <c r="B41" s="18" t="s">
        <v>12</v>
      </c>
      <c r="C41" s="29" t="s">
        <v>80</v>
      </c>
      <c r="D41" s="29"/>
      <c r="E41" s="29"/>
      <c r="G41" s="9">
        <f>G42-G43</f>
        <v>-33883</v>
      </c>
      <c r="H41" s="1"/>
      <c r="L41" s="21"/>
    </row>
    <row r="42" spans="1:12">
      <c r="A42" s="17"/>
      <c r="B42" s="18"/>
      <c r="C42" s="29" t="s">
        <v>80</v>
      </c>
      <c r="D42" s="29"/>
      <c r="E42" s="29"/>
      <c r="G42" s="6">
        <f>'[1]AXA HAYAT'!G39+'[1]ANADOLU HAYAT EMEKLİLİK'!G39+'[1]VAKIF EMEKLİLİK'!G39</f>
        <v>102908</v>
      </c>
      <c r="H42" s="1"/>
      <c r="L42" s="21"/>
    </row>
    <row r="43" spans="1:12">
      <c r="A43" s="17"/>
      <c r="B43" s="18"/>
      <c r="C43" s="29" t="s">
        <v>81</v>
      </c>
      <c r="D43" s="29"/>
      <c r="E43" s="29"/>
      <c r="F43" s="5" t="s">
        <v>28</v>
      </c>
      <c r="G43" s="6">
        <f>'[1]AXA HAYAT'!G40+'[1]ANADOLU HAYAT EMEKLİLİK'!G40+'[1]VAKIF EMEKLİLİK'!G40</f>
        <v>136791</v>
      </c>
      <c r="H43" s="1"/>
      <c r="L43" s="21"/>
    </row>
    <row r="44" spans="1:12">
      <c r="A44" s="17"/>
      <c r="B44" s="18"/>
      <c r="C44" s="29" t="s">
        <v>82</v>
      </c>
      <c r="D44" s="29"/>
      <c r="E44" s="29"/>
      <c r="G44" s="6">
        <f>'[1]AXA HAYAT'!G41+'[1]ANADOLU HAYAT EMEKLİLİK'!G41+'[1]VAKIF EMEKLİLİK'!G41</f>
        <v>83071035</v>
      </c>
      <c r="H44" s="1"/>
      <c r="L44" s="21"/>
    </row>
    <row r="45" spans="1:12">
      <c r="A45" s="17"/>
      <c r="B45" s="18"/>
      <c r="C45" s="30" t="s">
        <v>83</v>
      </c>
      <c r="D45" s="30"/>
      <c r="E45" s="30"/>
      <c r="G45" s="6">
        <f>'[1]AXA HAYAT'!G42+'[1]ANADOLU HAYAT EMEKLİLİK'!G42+'[1]VAKIF EMEKLİLİK'!G42</f>
        <v>50000</v>
      </c>
      <c r="H45" s="1"/>
      <c r="L45" s="21"/>
    </row>
    <row r="46" spans="1:12">
      <c r="A46" s="1" t="s">
        <v>84</v>
      </c>
      <c r="B46" s="24" t="s">
        <v>85</v>
      </c>
      <c r="C46" s="24"/>
      <c r="D46" s="24"/>
      <c r="E46" s="24"/>
      <c r="G46" s="6">
        <f>'[1]AXA HAYAT'!G43+'[1]ANADOLU HAYAT EMEKLİLİK'!G43+'[1]VAKIF EMEKLİLİK'!G43</f>
        <v>594619</v>
      </c>
      <c r="H46" s="1"/>
      <c r="L46" s="21"/>
    </row>
    <row r="47" spans="1:12">
      <c r="A47" s="25" t="s">
        <v>86</v>
      </c>
      <c r="B47" s="26"/>
      <c r="C47" s="26"/>
      <c r="D47" s="26"/>
      <c r="E47" s="26"/>
      <c r="G47" s="4">
        <f>G34+G29+G25+G16+G12+G5</f>
        <v>85286347</v>
      </c>
      <c r="H47" s="25" t="s">
        <v>87</v>
      </c>
      <c r="I47" s="27"/>
      <c r="J47" s="27"/>
      <c r="L47" s="23">
        <f>L38+L24+L12+L5+L22</f>
        <v>85286347</v>
      </c>
    </row>
    <row r="50" spans="5:5" ht="15.75">
      <c r="E50" s="13"/>
    </row>
    <row r="51" spans="5:5" ht="15.75">
      <c r="E51" s="13"/>
    </row>
  </sheetData>
  <mergeCells count="53">
    <mergeCell ref="B12:E12"/>
    <mergeCell ref="I12:J12"/>
    <mergeCell ref="A4:E4"/>
    <mergeCell ref="H4:J4"/>
    <mergeCell ref="B5:E5"/>
    <mergeCell ref="I5:J5"/>
    <mergeCell ref="C6:E6"/>
    <mergeCell ref="C7:E7"/>
    <mergeCell ref="C8:E8"/>
    <mergeCell ref="C9:E9"/>
    <mergeCell ref="C10:E10"/>
    <mergeCell ref="C11:E11"/>
    <mergeCell ref="I11:J11"/>
    <mergeCell ref="C23:E23"/>
    <mergeCell ref="C13:E13"/>
    <mergeCell ref="C14:E14"/>
    <mergeCell ref="C15:E15"/>
    <mergeCell ref="B16:E16"/>
    <mergeCell ref="C17:E17"/>
    <mergeCell ref="C18:E18"/>
    <mergeCell ref="C19:E19"/>
    <mergeCell ref="C20:E20"/>
    <mergeCell ref="C21:E21"/>
    <mergeCell ref="C22:E22"/>
    <mergeCell ref="I22:J22"/>
    <mergeCell ref="B34:E34"/>
    <mergeCell ref="C24:E24"/>
    <mergeCell ref="I24:J24"/>
    <mergeCell ref="B25:E25"/>
    <mergeCell ref="C26:E26"/>
    <mergeCell ref="C27:E27"/>
    <mergeCell ref="C28:E28"/>
    <mergeCell ref="B29:E29"/>
    <mergeCell ref="C30:E30"/>
    <mergeCell ref="C31:E31"/>
    <mergeCell ref="C32:E32"/>
    <mergeCell ref="C33:E33"/>
    <mergeCell ref="B46:E46"/>
    <mergeCell ref="A47:E47"/>
    <mergeCell ref="H47:J47"/>
    <mergeCell ref="A1:L3"/>
    <mergeCell ref="C40:E40"/>
    <mergeCell ref="C41:E41"/>
    <mergeCell ref="C42:E42"/>
    <mergeCell ref="C43:E43"/>
    <mergeCell ref="C44:E44"/>
    <mergeCell ref="C45:E45"/>
    <mergeCell ref="C35:E35"/>
    <mergeCell ref="C36:E36"/>
    <mergeCell ref="C37:E37"/>
    <mergeCell ref="C38:E38"/>
    <mergeCell ref="I38:J38"/>
    <mergeCell ref="C39:E39"/>
  </mergeCells>
  <pageMargins left="0.94488188976377963" right="0.70866141732283472" top="0.17" bottom="0" header="0.17" footer="0.16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BİLANÇO 2009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2010-07-12T14:09:10Z</dcterms:modified>
</cp:coreProperties>
</file>