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38" i="1"/>
  <c r="D29"/>
  <c r="D25" s="1"/>
  <c r="D17"/>
  <c r="D10"/>
  <c r="M56"/>
  <c r="N56" s="1"/>
  <c r="M55"/>
  <c r="N55" s="1"/>
  <c r="M54"/>
  <c r="N54" s="1"/>
  <c r="M52"/>
  <c r="N52" s="1"/>
  <c r="M51"/>
  <c r="N51" s="1"/>
  <c r="M50"/>
  <c r="N50" s="1"/>
  <c r="M49"/>
  <c r="N49" s="1"/>
  <c r="M48"/>
  <c r="N48" s="1"/>
  <c r="M47"/>
  <c r="N47" s="1"/>
  <c r="M45"/>
  <c r="N45" s="1"/>
  <c r="M44"/>
  <c r="N44" s="1"/>
  <c r="M43"/>
  <c r="N43" s="1"/>
  <c r="M42"/>
  <c r="N42" s="1"/>
  <c r="M41"/>
  <c r="N41" s="1"/>
  <c r="M40"/>
  <c r="N40" s="1"/>
  <c r="M37"/>
  <c r="L37"/>
  <c r="N37" s="1"/>
  <c r="K37"/>
  <c r="M36"/>
  <c r="L36"/>
  <c r="K36"/>
  <c r="M35"/>
  <c r="L35"/>
  <c r="K35"/>
  <c r="M34"/>
  <c r="L34"/>
  <c r="N34" s="1"/>
  <c r="K34"/>
  <c r="M33"/>
  <c r="L33"/>
  <c r="K33"/>
  <c r="M32"/>
  <c r="L32"/>
  <c r="N32" s="1"/>
  <c r="K32"/>
  <c r="M31"/>
  <c r="L31"/>
  <c r="K31"/>
  <c r="M30"/>
  <c r="M29" s="1"/>
  <c r="L30"/>
  <c r="N30" s="1"/>
  <c r="K30"/>
  <c r="K29" s="1"/>
  <c r="G30"/>
  <c r="L29"/>
  <c r="N29" s="1"/>
  <c r="J29"/>
  <c r="J25" s="1"/>
  <c r="I29"/>
  <c r="H29"/>
  <c r="H25" s="1"/>
  <c r="G29"/>
  <c r="F29"/>
  <c r="F25" s="1"/>
  <c r="E29"/>
  <c r="M28"/>
  <c r="L28"/>
  <c r="N28" s="1"/>
  <c r="K28"/>
  <c r="G28"/>
  <c r="M27"/>
  <c r="L27"/>
  <c r="N27" s="1"/>
  <c r="K27"/>
  <c r="G27"/>
  <c r="M26"/>
  <c r="L26"/>
  <c r="N26" s="1"/>
  <c r="K26"/>
  <c r="G26"/>
  <c r="I25"/>
  <c r="G25"/>
  <c r="E25"/>
  <c r="M24"/>
  <c r="L24"/>
  <c r="K24"/>
  <c r="M23"/>
  <c r="L23"/>
  <c r="N23" s="1"/>
  <c r="K23"/>
  <c r="M22"/>
  <c r="L22"/>
  <c r="K22"/>
  <c r="M21"/>
  <c r="L21"/>
  <c r="N21" s="1"/>
  <c r="K21"/>
  <c r="M20"/>
  <c r="L20"/>
  <c r="K20"/>
  <c r="M19"/>
  <c r="L19"/>
  <c r="K19"/>
  <c r="M18"/>
  <c r="M17" s="1"/>
  <c r="L18"/>
  <c r="K18"/>
  <c r="L17"/>
  <c r="K17"/>
  <c r="J17"/>
  <c r="I17"/>
  <c r="H17"/>
  <c r="G17"/>
  <c r="F17"/>
  <c r="E17"/>
  <c r="M16"/>
  <c r="L16"/>
  <c r="K16"/>
  <c r="M15"/>
  <c r="L15"/>
  <c r="K15"/>
  <c r="M14"/>
  <c r="L14"/>
  <c r="N14" s="1"/>
  <c r="K14"/>
  <c r="M13"/>
  <c r="L13"/>
  <c r="K13"/>
  <c r="M12"/>
  <c r="L12"/>
  <c r="N12" s="1"/>
  <c r="K12"/>
  <c r="M11"/>
  <c r="L11"/>
  <c r="K11"/>
  <c r="G11"/>
  <c r="M10"/>
  <c r="L10"/>
  <c r="N10" s="1"/>
  <c r="K10"/>
  <c r="J10"/>
  <c r="I10"/>
  <c r="H10"/>
  <c r="G10"/>
  <c r="F10"/>
  <c r="E10"/>
  <c r="M9"/>
  <c r="L9"/>
  <c r="N9" s="1"/>
  <c r="K9"/>
  <c r="G9"/>
  <c r="M8"/>
  <c r="L8"/>
  <c r="N8" s="1"/>
  <c r="K8"/>
  <c r="G8"/>
  <c r="M7"/>
  <c r="L7"/>
  <c r="N7" s="1"/>
  <c r="K7"/>
  <c r="K6" s="1"/>
  <c r="G7"/>
  <c r="G6" s="1"/>
  <c r="G38" s="1"/>
  <c r="J6"/>
  <c r="I6"/>
  <c r="I38" s="1"/>
  <c r="H6"/>
  <c r="H38" s="1"/>
  <c r="F6"/>
  <c r="F38" s="1"/>
  <c r="E6"/>
  <c r="E38" s="1"/>
  <c r="D6" l="1"/>
  <c r="L6"/>
  <c r="N11"/>
  <c r="N13"/>
  <c r="N20"/>
  <c r="N22"/>
  <c r="N24"/>
  <c r="N36"/>
  <c r="N31"/>
  <c r="N33"/>
  <c r="N17"/>
  <c r="N19"/>
  <c r="N16"/>
  <c r="M46"/>
  <c r="N46" s="1"/>
  <c r="N18"/>
  <c r="N15"/>
  <c r="K25"/>
  <c r="M25"/>
  <c r="N35"/>
  <c r="M39"/>
  <c r="N39" s="1"/>
  <c r="M53"/>
  <c r="N53" s="1"/>
  <c r="M6"/>
  <c r="M38" s="1"/>
  <c r="L25"/>
  <c r="N25" l="1"/>
  <c r="L38"/>
  <c r="N38" s="1"/>
  <c r="N57" s="1"/>
  <c r="N6"/>
  <c r="M57"/>
</calcChain>
</file>

<file path=xl/sharedStrings.xml><?xml version="1.0" encoding="utf-8"?>
<sst xmlns="http://schemas.openxmlformats.org/spreadsheetml/2006/main" count="96" uniqueCount="72">
  <si>
    <t>NAKLİYAT</t>
  </si>
  <si>
    <t>OTO KAZA</t>
  </si>
  <si>
    <t>SAİR KAZA</t>
  </si>
  <si>
    <t>MAK MONTAJ</t>
  </si>
  <si>
    <t>DOLU</t>
  </si>
  <si>
    <t xml:space="preserve"> HAYAT</t>
  </si>
  <si>
    <t>HASTALIK</t>
  </si>
  <si>
    <t>ELEM. TOPLAM</t>
  </si>
  <si>
    <t>HAYAT</t>
  </si>
  <si>
    <t>GENEL TOPLAM</t>
  </si>
  <si>
    <t>I</t>
  </si>
  <si>
    <t>TEKNİK GELİRLER</t>
  </si>
  <si>
    <t>A</t>
  </si>
  <si>
    <t>Alınan Primler</t>
  </si>
  <si>
    <t>B</t>
  </si>
  <si>
    <t>Alınan Komisyonlar</t>
  </si>
  <si>
    <t>C</t>
  </si>
  <si>
    <t>Ödenen Tazminatta Reasürer Payı</t>
  </si>
  <si>
    <t>D</t>
  </si>
  <si>
    <t>Devreden Teknik Karşılıklar ( Net )</t>
  </si>
  <si>
    <t>a) Cari Rizikolar Karşılığı</t>
  </si>
  <si>
    <t>b) Muallak Hasar Karşılığı</t>
  </si>
  <si>
    <t>c) Hayat Matematik Karşılığı</t>
  </si>
  <si>
    <t>d) Hayat Muallak Taz Karşılığı</t>
  </si>
  <si>
    <t>e) Hayat Kar Payı Karşılığı</t>
  </si>
  <si>
    <t>f) Diğer Teknik Karşılıklar</t>
  </si>
  <si>
    <t>E</t>
  </si>
  <si>
    <t>Ayrılan Teknik Karş.Reas.Payı</t>
  </si>
  <si>
    <t>a) Cari Rizikolar Karş Reas Payı</t>
  </si>
  <si>
    <t>b) Muallak Hasar Karş Reas Payı</t>
  </si>
  <si>
    <t>c) Hayat Matematik Karş Reas Payı</t>
  </si>
  <si>
    <t>d) Hayat Muallak Taz Karş Reas Payı</t>
  </si>
  <si>
    <t>e) Hayat Kar Payı Karş Reas Payı</t>
  </si>
  <si>
    <t>f) Diğer Teknik Karş Reas Payı</t>
  </si>
  <si>
    <t>F</t>
  </si>
  <si>
    <t>Diğer Gelirler</t>
  </si>
  <si>
    <t>II</t>
  </si>
  <si>
    <t>TEKNİK GİDERLER</t>
  </si>
  <si>
    <t>Reasürerlere Verilen Primler</t>
  </si>
  <si>
    <t>Ödenen Komisyonlar</t>
  </si>
  <si>
    <t>Ödenen Tazminatlar</t>
  </si>
  <si>
    <t>Ayrılan Teknik Karşılıklar</t>
  </si>
  <si>
    <t>c) Deprem Hasar Karşılığı</t>
  </si>
  <si>
    <t>d) Hayat Matematik Karşılığı</t>
  </si>
  <si>
    <t>e) Hayat Muallak Taz Karşılığı</t>
  </si>
  <si>
    <t>f) Hayat Kar Payı Karşılığı</t>
  </si>
  <si>
    <t>g) Diğer Teknik Karşılıklar</t>
  </si>
  <si>
    <t>Diğer Giderler</t>
  </si>
  <si>
    <t>III</t>
  </si>
  <si>
    <t>TEKNİK KAR/ZARAR ( I - II )</t>
  </si>
  <si>
    <t>IV</t>
  </si>
  <si>
    <t>GENEL GİDERLER</t>
  </si>
  <si>
    <t>Personel Giderleri</t>
  </si>
  <si>
    <t>Genel İdare Giderleri</t>
  </si>
  <si>
    <t>Vergi ve Yükümlülükler</t>
  </si>
  <si>
    <t>Amortisman Giderleri</t>
  </si>
  <si>
    <t>Karşılık Giderleri</t>
  </si>
  <si>
    <t>V</t>
  </si>
  <si>
    <t>MALİ GELİRLER</t>
  </si>
  <si>
    <t>Faiz Gelirleri</t>
  </si>
  <si>
    <t>Kar Payı Gelirleri</t>
  </si>
  <si>
    <t>Satış Karları</t>
  </si>
  <si>
    <t>Kira Geliri</t>
  </si>
  <si>
    <t>Kambiyo Karları</t>
  </si>
  <si>
    <t>VI</t>
  </si>
  <si>
    <t>MALİ GİDERLER</t>
  </si>
  <si>
    <t>Faiz Giderleri</t>
  </si>
  <si>
    <t>Satış Zararları</t>
  </si>
  <si>
    <t>Kambiyo Zararları</t>
  </si>
  <si>
    <t>VERGİ ÖNCESİ DÖNEM KAR/ZARAR ( III - IV+ V - VI )</t>
  </si>
  <si>
    <r>
      <t xml:space="preserve">K.K.T.C SİGORTA VE REASÜRANS ŞİRKETLER BİRLİĞİ  </t>
    </r>
    <r>
      <rPr>
        <u/>
        <sz val="12"/>
        <rFont val="Impact"/>
        <family val="2"/>
        <charset val="162"/>
      </rPr>
      <t>( HAYAT 2009 )</t>
    </r>
  </si>
  <si>
    <t>YANGIN</t>
  </si>
</sst>
</file>

<file path=xl/styles.xml><?xml version="1.0" encoding="utf-8"?>
<styleSheet xmlns="http://schemas.openxmlformats.org/spreadsheetml/2006/main">
  <numFmts count="2">
    <numFmt numFmtId="43" formatCode="_-* #,##0.00\ _T_L_-;\-* #,##0.00\ _T_L_-;_-* &quot;-&quot;??\ _T_L_-;_-@_-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</font>
    <font>
      <u/>
      <sz val="14"/>
      <name val="Impact"/>
      <family val="2"/>
      <charset val="162"/>
    </font>
    <font>
      <u/>
      <sz val="16"/>
      <name val="Impact"/>
      <family val="2"/>
      <charset val="162"/>
    </font>
    <font>
      <sz val="7"/>
      <name val="Arial"/>
      <family val="2"/>
      <charset val="162"/>
    </font>
    <font>
      <sz val="8"/>
      <name val="Arial"/>
      <family val="2"/>
      <charset val="162"/>
    </font>
    <font>
      <sz val="7.5"/>
      <name val="Arial"/>
      <family val="2"/>
      <charset val="162"/>
    </font>
    <font>
      <u/>
      <sz val="12"/>
      <name val="Impact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164" fontId="2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NumberFormat="1" applyFont="1"/>
    <xf numFmtId="164" fontId="7" fillId="2" borderId="0" xfId="1" applyNumberFormat="1" applyFont="1" applyFill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9" fontId="7" fillId="0" borderId="0" xfId="2" applyFont="1"/>
    <xf numFmtId="164" fontId="7" fillId="0" borderId="0" xfId="1" applyNumberFormat="1" applyFont="1" applyFill="1"/>
    <xf numFmtId="164" fontId="7" fillId="0" borderId="1" xfId="1" applyNumberFormat="1" applyFont="1" applyFill="1" applyBorder="1"/>
    <xf numFmtId="164" fontId="7" fillId="0" borderId="2" xfId="1" applyNumberFormat="1" applyFont="1" applyBorder="1"/>
    <xf numFmtId="164" fontId="7" fillId="0" borderId="0" xfId="1" applyNumberFormat="1" applyFont="1" applyBorder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19050</xdr:rowOff>
    </xdr:from>
    <xdr:to>
      <xdr:col>2</xdr:col>
      <xdr:colOff>895350</xdr:colOff>
      <xdr:row>4</xdr:row>
      <xdr:rowOff>57150</xdr:rowOff>
    </xdr:to>
    <xdr:pic>
      <xdr:nvPicPr>
        <xdr:cNvPr id="2" name="Picture 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9050"/>
          <a:ext cx="485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SCORT/Belgelerim/HAYAT%202009%20KAR%20ZARARL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XA HAYAT SİGORTA A.Ş."/>
      <sheetName val="anadolu hay"/>
      <sheetName val="vakıf emek"/>
      <sheetName val="SEKTÖR KZ"/>
      <sheetName val="Sheet1"/>
      <sheetName val="SIRALAMALAR"/>
      <sheetName val="RAPOR DATA"/>
      <sheetName val="€ KAR ZARAR"/>
      <sheetName val=" RASYOLAR"/>
      <sheetName val="RAPOR "/>
      <sheetName val="EK 1"/>
      <sheetName val="EK 2"/>
      <sheetName val="SERMAYE VE NAKİT"/>
      <sheetName val="YERLİ ŞUBE SIRALAMA"/>
      <sheetName val="ŞU-YER ÖZETLER"/>
      <sheetName val="Sheet2"/>
    </sheetNames>
    <sheetDataSet>
      <sheetData sheetId="0">
        <row r="4">
          <cell r="G4">
            <v>465</v>
          </cell>
          <cell r="K4">
            <v>55485</v>
          </cell>
          <cell r="L4">
            <v>55950</v>
          </cell>
          <cell r="M4">
            <v>110433</v>
          </cell>
        </row>
        <row r="5">
          <cell r="L5">
            <v>0</v>
          </cell>
          <cell r="M5">
            <v>219</v>
          </cell>
        </row>
        <row r="6">
          <cell r="K6">
            <v>224</v>
          </cell>
          <cell r="L6">
            <v>224</v>
          </cell>
        </row>
        <row r="8">
          <cell r="G8">
            <v>171</v>
          </cell>
          <cell r="K8">
            <v>10442</v>
          </cell>
          <cell r="L8">
            <v>10613</v>
          </cell>
          <cell r="M8">
            <v>4309</v>
          </cell>
        </row>
        <row r="9">
          <cell r="K9">
            <v>163</v>
          </cell>
          <cell r="L9">
            <v>163</v>
          </cell>
        </row>
        <row r="10">
          <cell r="L10">
            <v>0</v>
          </cell>
          <cell r="M10">
            <v>60149</v>
          </cell>
        </row>
        <row r="11">
          <cell r="L11">
            <v>0</v>
          </cell>
        </row>
        <row r="12">
          <cell r="L12">
            <v>0</v>
          </cell>
          <cell r="M12">
            <v>22</v>
          </cell>
        </row>
        <row r="13">
          <cell r="L13">
            <v>0</v>
          </cell>
        </row>
        <row r="15">
          <cell r="K15">
            <v>19</v>
          </cell>
          <cell r="L15">
            <v>19</v>
          </cell>
          <cell r="M15">
            <v>195</v>
          </cell>
        </row>
        <row r="16">
          <cell r="K16">
            <v>109</v>
          </cell>
          <cell r="L16">
            <v>109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K21">
            <v>7202</v>
          </cell>
          <cell r="L21">
            <v>7202</v>
          </cell>
          <cell r="M21">
            <v>7</v>
          </cell>
        </row>
        <row r="23">
          <cell r="K23">
            <v>57</v>
          </cell>
          <cell r="L23">
            <v>57</v>
          </cell>
          <cell r="M23">
            <v>997</v>
          </cell>
        </row>
        <row r="24">
          <cell r="G24">
            <v>85</v>
          </cell>
          <cell r="K24">
            <v>6553</v>
          </cell>
          <cell r="L24">
            <v>6638</v>
          </cell>
          <cell r="M24">
            <v>22201</v>
          </cell>
        </row>
        <row r="25">
          <cell r="K25">
            <v>26530</v>
          </cell>
          <cell r="L25">
            <v>26530</v>
          </cell>
          <cell r="M25">
            <v>794</v>
          </cell>
        </row>
        <row r="27">
          <cell r="G27">
            <v>156</v>
          </cell>
          <cell r="K27">
            <v>18587</v>
          </cell>
          <cell r="L27">
            <v>18743</v>
          </cell>
          <cell r="M27">
            <v>5743</v>
          </cell>
        </row>
        <row r="28">
          <cell r="K28">
            <v>273</v>
          </cell>
          <cell r="L28">
            <v>273</v>
          </cell>
        </row>
        <row r="29">
          <cell r="L29">
            <v>0</v>
          </cell>
        </row>
        <row r="30">
          <cell r="L30">
            <v>0</v>
          </cell>
          <cell r="M30">
            <v>99228</v>
          </cell>
        </row>
        <row r="31">
          <cell r="L31">
            <v>0</v>
          </cell>
        </row>
        <row r="32">
          <cell r="L32">
            <v>0</v>
          </cell>
          <cell r="M32">
            <v>226</v>
          </cell>
        </row>
        <row r="33">
          <cell r="L33">
            <v>0</v>
          </cell>
        </row>
        <row r="34">
          <cell r="K34">
            <v>1152</v>
          </cell>
          <cell r="L34">
            <v>1152</v>
          </cell>
          <cell r="M34">
            <v>78</v>
          </cell>
        </row>
        <row r="39">
          <cell r="M39">
            <v>2914</v>
          </cell>
        </row>
        <row r="40">
          <cell r="M40">
            <v>10770</v>
          </cell>
        </row>
        <row r="43">
          <cell r="M43">
            <v>137</v>
          </cell>
        </row>
        <row r="45">
          <cell r="M45">
            <v>2676</v>
          </cell>
        </row>
        <row r="54">
          <cell r="M54">
            <v>179</v>
          </cell>
        </row>
      </sheetData>
      <sheetData sheetId="1">
        <row r="4">
          <cell r="L4">
            <v>0</v>
          </cell>
          <cell r="M4">
            <v>39606668</v>
          </cell>
        </row>
        <row r="5">
          <cell r="L5">
            <v>0</v>
          </cell>
          <cell r="M5">
            <v>15382</v>
          </cell>
        </row>
        <row r="6">
          <cell r="L6">
            <v>0</v>
          </cell>
        </row>
        <row r="8">
          <cell r="L8">
            <v>0</v>
          </cell>
          <cell r="M8">
            <v>135909</v>
          </cell>
        </row>
        <row r="9">
          <cell r="L9">
            <v>0</v>
          </cell>
          <cell r="M9">
            <v>103564</v>
          </cell>
        </row>
        <row r="10">
          <cell r="L10">
            <v>0</v>
          </cell>
          <cell r="M10">
            <v>31809757</v>
          </cell>
        </row>
        <row r="11">
          <cell r="L11">
            <v>0</v>
          </cell>
          <cell r="M11">
            <v>14065214</v>
          </cell>
        </row>
        <row r="12">
          <cell r="L12">
            <v>0</v>
          </cell>
        </row>
        <row r="13">
          <cell r="L13">
            <v>0</v>
          </cell>
        </row>
        <row r="15">
          <cell r="L15">
            <v>0</v>
          </cell>
          <cell r="M15">
            <v>16466</v>
          </cell>
        </row>
        <row r="16">
          <cell r="L16">
            <v>0</v>
          </cell>
        </row>
        <row r="17">
          <cell r="L17">
            <v>0</v>
          </cell>
          <cell r="M17">
            <v>7166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  <cell r="M21">
            <v>8681718</v>
          </cell>
        </row>
        <row r="23">
          <cell r="L23">
            <v>0</v>
          </cell>
          <cell r="M23">
            <v>54901</v>
          </cell>
        </row>
        <row r="24">
          <cell r="L24">
            <v>0</v>
          </cell>
          <cell r="M24">
            <v>494240</v>
          </cell>
        </row>
        <row r="25">
          <cell r="L25">
            <v>0</v>
          </cell>
          <cell r="M25">
            <v>9910455</v>
          </cell>
        </row>
        <row r="27">
          <cell r="L27">
            <v>0</v>
          </cell>
          <cell r="M27">
            <v>161900</v>
          </cell>
        </row>
        <row r="28">
          <cell r="L28">
            <v>0</v>
          </cell>
          <cell r="M28">
            <v>217474</v>
          </cell>
        </row>
        <row r="29">
          <cell r="L29">
            <v>0</v>
          </cell>
        </row>
        <row r="30">
          <cell r="L30">
            <v>0</v>
          </cell>
          <cell r="M30">
            <v>62331377</v>
          </cell>
        </row>
        <row r="31">
          <cell r="L31">
            <v>0</v>
          </cell>
        </row>
        <row r="32">
          <cell r="L32">
            <v>0</v>
          </cell>
          <cell r="M32">
            <v>19008191</v>
          </cell>
        </row>
        <row r="33">
          <cell r="L33">
            <v>0</v>
          </cell>
        </row>
        <row r="34">
          <cell r="L34">
            <v>0</v>
          </cell>
        </row>
        <row r="38">
          <cell r="M38">
            <v>316432</v>
          </cell>
        </row>
        <row r="39">
          <cell r="M39">
            <v>219821</v>
          </cell>
        </row>
        <row r="40">
          <cell r="M40">
            <v>3344</v>
          </cell>
        </row>
        <row r="41">
          <cell r="M41">
            <v>40730</v>
          </cell>
        </row>
        <row r="42">
          <cell r="M42">
            <v>31389</v>
          </cell>
        </row>
        <row r="43">
          <cell r="M43">
            <v>8853</v>
          </cell>
        </row>
        <row r="48">
          <cell r="M48">
            <v>4800</v>
          </cell>
        </row>
        <row r="50">
          <cell r="M50">
            <v>4761</v>
          </cell>
        </row>
        <row r="52">
          <cell r="M52">
            <v>144</v>
          </cell>
        </row>
      </sheetData>
      <sheetData sheetId="2">
        <row r="4">
          <cell r="M4">
            <v>98713</v>
          </cell>
        </row>
        <row r="5">
          <cell r="K5">
            <v>0</v>
          </cell>
          <cell r="M5">
            <v>630</v>
          </cell>
        </row>
        <row r="8">
          <cell r="M8">
            <v>1520201</v>
          </cell>
        </row>
        <row r="21">
          <cell r="M21">
            <v>71459</v>
          </cell>
        </row>
        <row r="23">
          <cell r="M23">
            <v>22</v>
          </cell>
        </row>
        <row r="25">
          <cell r="M25">
            <v>501901</v>
          </cell>
        </row>
        <row r="27">
          <cell r="M27">
            <v>1237343</v>
          </cell>
        </row>
        <row r="34">
          <cell r="M34">
            <v>347</v>
          </cell>
        </row>
        <row r="38">
          <cell r="M38">
            <v>9077</v>
          </cell>
        </row>
        <row r="40">
          <cell r="M40">
            <v>2750</v>
          </cell>
        </row>
        <row r="45">
          <cell r="M45">
            <v>54017</v>
          </cell>
        </row>
        <row r="49">
          <cell r="M49">
            <v>940</v>
          </cell>
        </row>
        <row r="53">
          <cell r="M53">
            <v>0</v>
          </cell>
        </row>
        <row r="54">
          <cell r="M54">
            <v>696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5"/>
  <sheetViews>
    <sheetView tabSelected="1" workbookViewId="0">
      <selection activeCell="F45" sqref="F45"/>
    </sheetView>
  </sheetViews>
  <sheetFormatPr defaultRowHeight="9.75"/>
  <cols>
    <col min="1" max="1" width="2.28515625" style="1" bestFit="1" customWidth="1"/>
    <col min="2" max="2" width="2" style="2" bestFit="1" customWidth="1"/>
    <col min="3" max="3" width="26.42578125" style="2" customWidth="1"/>
    <col min="4" max="4" width="6.28515625" style="2" bestFit="1" customWidth="1"/>
    <col min="5" max="5" width="7.42578125" style="2" bestFit="1" customWidth="1"/>
    <col min="6" max="6" width="8.5703125" style="2" customWidth="1"/>
    <col min="7" max="7" width="8" style="2" bestFit="1" customWidth="1"/>
    <col min="8" max="8" width="9.42578125" style="2" bestFit="1" customWidth="1"/>
    <col min="9" max="9" width="9.85546875" style="2" customWidth="1"/>
    <col min="10" max="10" width="6.7109375" style="2" bestFit="1" customWidth="1"/>
    <col min="11" max="11" width="8" style="2" customWidth="1"/>
    <col min="12" max="12" width="10.7109375" style="2" customWidth="1"/>
    <col min="13" max="13" width="13.28515625" style="2" customWidth="1"/>
    <col min="14" max="14" width="11.7109375" style="2" customWidth="1"/>
    <col min="15" max="15" width="2.28515625" style="2" customWidth="1"/>
    <col min="16" max="255" width="9.140625" style="2"/>
    <col min="256" max="256" width="2.28515625" style="2" bestFit="1" customWidth="1"/>
    <col min="257" max="257" width="2" style="2" bestFit="1" customWidth="1"/>
    <col min="258" max="258" width="23.140625" style="2" customWidth="1"/>
    <col min="259" max="259" width="9.42578125" style="2" customWidth="1"/>
    <col min="260" max="260" width="8.5703125" style="2" customWidth="1"/>
    <col min="261" max="261" width="11.42578125" style="2" customWidth="1"/>
    <col min="262" max="263" width="10.7109375" style="2" customWidth="1"/>
    <col min="264" max="264" width="6.7109375" style="2" bestFit="1" customWidth="1"/>
    <col min="265" max="265" width="8" style="2" customWidth="1"/>
    <col min="266" max="266" width="10.7109375" style="2" customWidth="1"/>
    <col min="267" max="267" width="13.28515625" style="2" customWidth="1"/>
    <col min="268" max="268" width="11.7109375" style="2" customWidth="1"/>
    <col min="269" max="269" width="2.28515625" style="2" customWidth="1"/>
    <col min="270" max="270" width="19.28515625" style="2" bestFit="1" customWidth="1"/>
    <col min="271" max="511" width="9.140625" style="2"/>
    <col min="512" max="512" width="2.28515625" style="2" bestFit="1" customWidth="1"/>
    <col min="513" max="513" width="2" style="2" bestFit="1" customWidth="1"/>
    <col min="514" max="514" width="23.140625" style="2" customWidth="1"/>
    <col min="515" max="515" width="9.42578125" style="2" customWidth="1"/>
    <col min="516" max="516" width="8.5703125" style="2" customWidth="1"/>
    <col min="517" max="517" width="11.42578125" style="2" customWidth="1"/>
    <col min="518" max="519" width="10.7109375" style="2" customWidth="1"/>
    <col min="520" max="520" width="6.7109375" style="2" bestFit="1" customWidth="1"/>
    <col min="521" max="521" width="8" style="2" customWidth="1"/>
    <col min="522" max="522" width="10.7109375" style="2" customWidth="1"/>
    <col min="523" max="523" width="13.28515625" style="2" customWidth="1"/>
    <col min="524" max="524" width="11.7109375" style="2" customWidth="1"/>
    <col min="525" max="525" width="2.28515625" style="2" customWidth="1"/>
    <col min="526" max="526" width="19.28515625" style="2" bestFit="1" customWidth="1"/>
    <col min="527" max="767" width="9.140625" style="2"/>
    <col min="768" max="768" width="2.28515625" style="2" bestFit="1" customWidth="1"/>
    <col min="769" max="769" width="2" style="2" bestFit="1" customWidth="1"/>
    <col min="770" max="770" width="23.140625" style="2" customWidth="1"/>
    <col min="771" max="771" width="9.42578125" style="2" customWidth="1"/>
    <col min="772" max="772" width="8.5703125" style="2" customWidth="1"/>
    <col min="773" max="773" width="11.42578125" style="2" customWidth="1"/>
    <col min="774" max="775" width="10.7109375" style="2" customWidth="1"/>
    <col min="776" max="776" width="6.7109375" style="2" bestFit="1" customWidth="1"/>
    <col min="777" max="777" width="8" style="2" customWidth="1"/>
    <col min="778" max="778" width="10.7109375" style="2" customWidth="1"/>
    <col min="779" max="779" width="13.28515625" style="2" customWidth="1"/>
    <col min="780" max="780" width="11.7109375" style="2" customWidth="1"/>
    <col min="781" max="781" width="2.28515625" style="2" customWidth="1"/>
    <col min="782" max="782" width="19.28515625" style="2" bestFit="1" customWidth="1"/>
    <col min="783" max="1023" width="9.140625" style="2"/>
    <col min="1024" max="1024" width="2.28515625" style="2" bestFit="1" customWidth="1"/>
    <col min="1025" max="1025" width="2" style="2" bestFit="1" customWidth="1"/>
    <col min="1026" max="1026" width="23.140625" style="2" customWidth="1"/>
    <col min="1027" max="1027" width="9.42578125" style="2" customWidth="1"/>
    <col min="1028" max="1028" width="8.5703125" style="2" customWidth="1"/>
    <col min="1029" max="1029" width="11.42578125" style="2" customWidth="1"/>
    <col min="1030" max="1031" width="10.7109375" style="2" customWidth="1"/>
    <col min="1032" max="1032" width="6.7109375" style="2" bestFit="1" customWidth="1"/>
    <col min="1033" max="1033" width="8" style="2" customWidth="1"/>
    <col min="1034" max="1034" width="10.7109375" style="2" customWidth="1"/>
    <col min="1035" max="1035" width="13.28515625" style="2" customWidth="1"/>
    <col min="1036" max="1036" width="11.7109375" style="2" customWidth="1"/>
    <col min="1037" max="1037" width="2.28515625" style="2" customWidth="1"/>
    <col min="1038" max="1038" width="19.28515625" style="2" bestFit="1" customWidth="1"/>
    <col min="1039" max="1279" width="9.140625" style="2"/>
    <col min="1280" max="1280" width="2.28515625" style="2" bestFit="1" customWidth="1"/>
    <col min="1281" max="1281" width="2" style="2" bestFit="1" customWidth="1"/>
    <col min="1282" max="1282" width="23.140625" style="2" customWidth="1"/>
    <col min="1283" max="1283" width="9.42578125" style="2" customWidth="1"/>
    <col min="1284" max="1284" width="8.5703125" style="2" customWidth="1"/>
    <col min="1285" max="1285" width="11.42578125" style="2" customWidth="1"/>
    <col min="1286" max="1287" width="10.7109375" style="2" customWidth="1"/>
    <col min="1288" max="1288" width="6.7109375" style="2" bestFit="1" customWidth="1"/>
    <col min="1289" max="1289" width="8" style="2" customWidth="1"/>
    <col min="1290" max="1290" width="10.7109375" style="2" customWidth="1"/>
    <col min="1291" max="1291" width="13.28515625" style="2" customWidth="1"/>
    <col min="1292" max="1292" width="11.7109375" style="2" customWidth="1"/>
    <col min="1293" max="1293" width="2.28515625" style="2" customWidth="1"/>
    <col min="1294" max="1294" width="19.28515625" style="2" bestFit="1" customWidth="1"/>
    <col min="1295" max="1535" width="9.140625" style="2"/>
    <col min="1536" max="1536" width="2.28515625" style="2" bestFit="1" customWidth="1"/>
    <col min="1537" max="1537" width="2" style="2" bestFit="1" customWidth="1"/>
    <col min="1538" max="1538" width="23.140625" style="2" customWidth="1"/>
    <col min="1539" max="1539" width="9.42578125" style="2" customWidth="1"/>
    <col min="1540" max="1540" width="8.5703125" style="2" customWidth="1"/>
    <col min="1541" max="1541" width="11.42578125" style="2" customWidth="1"/>
    <col min="1542" max="1543" width="10.7109375" style="2" customWidth="1"/>
    <col min="1544" max="1544" width="6.7109375" style="2" bestFit="1" customWidth="1"/>
    <col min="1545" max="1545" width="8" style="2" customWidth="1"/>
    <col min="1546" max="1546" width="10.7109375" style="2" customWidth="1"/>
    <col min="1547" max="1547" width="13.28515625" style="2" customWidth="1"/>
    <col min="1548" max="1548" width="11.7109375" style="2" customWidth="1"/>
    <col min="1549" max="1549" width="2.28515625" style="2" customWidth="1"/>
    <col min="1550" max="1550" width="19.28515625" style="2" bestFit="1" customWidth="1"/>
    <col min="1551" max="1791" width="9.140625" style="2"/>
    <col min="1792" max="1792" width="2.28515625" style="2" bestFit="1" customWidth="1"/>
    <col min="1793" max="1793" width="2" style="2" bestFit="1" customWidth="1"/>
    <col min="1794" max="1794" width="23.140625" style="2" customWidth="1"/>
    <col min="1795" max="1795" width="9.42578125" style="2" customWidth="1"/>
    <col min="1796" max="1796" width="8.5703125" style="2" customWidth="1"/>
    <col min="1797" max="1797" width="11.42578125" style="2" customWidth="1"/>
    <col min="1798" max="1799" width="10.7109375" style="2" customWidth="1"/>
    <col min="1800" max="1800" width="6.7109375" style="2" bestFit="1" customWidth="1"/>
    <col min="1801" max="1801" width="8" style="2" customWidth="1"/>
    <col min="1802" max="1802" width="10.7109375" style="2" customWidth="1"/>
    <col min="1803" max="1803" width="13.28515625" style="2" customWidth="1"/>
    <col min="1804" max="1804" width="11.7109375" style="2" customWidth="1"/>
    <col min="1805" max="1805" width="2.28515625" style="2" customWidth="1"/>
    <col min="1806" max="1806" width="19.28515625" style="2" bestFit="1" customWidth="1"/>
    <col min="1807" max="2047" width="9.140625" style="2"/>
    <col min="2048" max="2048" width="2.28515625" style="2" bestFit="1" customWidth="1"/>
    <col min="2049" max="2049" width="2" style="2" bestFit="1" customWidth="1"/>
    <col min="2050" max="2050" width="23.140625" style="2" customWidth="1"/>
    <col min="2051" max="2051" width="9.42578125" style="2" customWidth="1"/>
    <col min="2052" max="2052" width="8.5703125" style="2" customWidth="1"/>
    <col min="2053" max="2053" width="11.42578125" style="2" customWidth="1"/>
    <col min="2054" max="2055" width="10.7109375" style="2" customWidth="1"/>
    <col min="2056" max="2056" width="6.7109375" style="2" bestFit="1" customWidth="1"/>
    <col min="2057" max="2057" width="8" style="2" customWidth="1"/>
    <col min="2058" max="2058" width="10.7109375" style="2" customWidth="1"/>
    <col min="2059" max="2059" width="13.28515625" style="2" customWidth="1"/>
    <col min="2060" max="2060" width="11.7109375" style="2" customWidth="1"/>
    <col min="2061" max="2061" width="2.28515625" style="2" customWidth="1"/>
    <col min="2062" max="2062" width="19.28515625" style="2" bestFit="1" customWidth="1"/>
    <col min="2063" max="2303" width="9.140625" style="2"/>
    <col min="2304" max="2304" width="2.28515625" style="2" bestFit="1" customWidth="1"/>
    <col min="2305" max="2305" width="2" style="2" bestFit="1" customWidth="1"/>
    <col min="2306" max="2306" width="23.140625" style="2" customWidth="1"/>
    <col min="2307" max="2307" width="9.42578125" style="2" customWidth="1"/>
    <col min="2308" max="2308" width="8.5703125" style="2" customWidth="1"/>
    <col min="2309" max="2309" width="11.42578125" style="2" customWidth="1"/>
    <col min="2310" max="2311" width="10.7109375" style="2" customWidth="1"/>
    <col min="2312" max="2312" width="6.7109375" style="2" bestFit="1" customWidth="1"/>
    <col min="2313" max="2313" width="8" style="2" customWidth="1"/>
    <col min="2314" max="2314" width="10.7109375" style="2" customWidth="1"/>
    <col min="2315" max="2315" width="13.28515625" style="2" customWidth="1"/>
    <col min="2316" max="2316" width="11.7109375" style="2" customWidth="1"/>
    <col min="2317" max="2317" width="2.28515625" style="2" customWidth="1"/>
    <col min="2318" max="2318" width="19.28515625" style="2" bestFit="1" customWidth="1"/>
    <col min="2319" max="2559" width="9.140625" style="2"/>
    <col min="2560" max="2560" width="2.28515625" style="2" bestFit="1" customWidth="1"/>
    <col min="2561" max="2561" width="2" style="2" bestFit="1" customWidth="1"/>
    <col min="2562" max="2562" width="23.140625" style="2" customWidth="1"/>
    <col min="2563" max="2563" width="9.42578125" style="2" customWidth="1"/>
    <col min="2564" max="2564" width="8.5703125" style="2" customWidth="1"/>
    <col min="2565" max="2565" width="11.42578125" style="2" customWidth="1"/>
    <col min="2566" max="2567" width="10.7109375" style="2" customWidth="1"/>
    <col min="2568" max="2568" width="6.7109375" style="2" bestFit="1" customWidth="1"/>
    <col min="2569" max="2569" width="8" style="2" customWidth="1"/>
    <col min="2570" max="2570" width="10.7109375" style="2" customWidth="1"/>
    <col min="2571" max="2571" width="13.28515625" style="2" customWidth="1"/>
    <col min="2572" max="2572" width="11.7109375" style="2" customWidth="1"/>
    <col min="2573" max="2573" width="2.28515625" style="2" customWidth="1"/>
    <col min="2574" max="2574" width="19.28515625" style="2" bestFit="1" customWidth="1"/>
    <col min="2575" max="2815" width="9.140625" style="2"/>
    <col min="2816" max="2816" width="2.28515625" style="2" bestFit="1" customWidth="1"/>
    <col min="2817" max="2817" width="2" style="2" bestFit="1" customWidth="1"/>
    <col min="2818" max="2818" width="23.140625" style="2" customWidth="1"/>
    <col min="2819" max="2819" width="9.42578125" style="2" customWidth="1"/>
    <col min="2820" max="2820" width="8.5703125" style="2" customWidth="1"/>
    <col min="2821" max="2821" width="11.42578125" style="2" customWidth="1"/>
    <col min="2822" max="2823" width="10.7109375" style="2" customWidth="1"/>
    <col min="2824" max="2824" width="6.7109375" style="2" bestFit="1" customWidth="1"/>
    <col min="2825" max="2825" width="8" style="2" customWidth="1"/>
    <col min="2826" max="2826" width="10.7109375" style="2" customWidth="1"/>
    <col min="2827" max="2827" width="13.28515625" style="2" customWidth="1"/>
    <col min="2828" max="2828" width="11.7109375" style="2" customWidth="1"/>
    <col min="2829" max="2829" width="2.28515625" style="2" customWidth="1"/>
    <col min="2830" max="2830" width="19.28515625" style="2" bestFit="1" customWidth="1"/>
    <col min="2831" max="3071" width="9.140625" style="2"/>
    <col min="3072" max="3072" width="2.28515625" style="2" bestFit="1" customWidth="1"/>
    <col min="3073" max="3073" width="2" style="2" bestFit="1" customWidth="1"/>
    <col min="3074" max="3074" width="23.140625" style="2" customWidth="1"/>
    <col min="3075" max="3075" width="9.42578125" style="2" customWidth="1"/>
    <col min="3076" max="3076" width="8.5703125" style="2" customWidth="1"/>
    <col min="3077" max="3077" width="11.42578125" style="2" customWidth="1"/>
    <col min="3078" max="3079" width="10.7109375" style="2" customWidth="1"/>
    <col min="3080" max="3080" width="6.7109375" style="2" bestFit="1" customWidth="1"/>
    <col min="3081" max="3081" width="8" style="2" customWidth="1"/>
    <col min="3082" max="3082" width="10.7109375" style="2" customWidth="1"/>
    <col min="3083" max="3083" width="13.28515625" style="2" customWidth="1"/>
    <col min="3084" max="3084" width="11.7109375" style="2" customWidth="1"/>
    <col min="3085" max="3085" width="2.28515625" style="2" customWidth="1"/>
    <col min="3086" max="3086" width="19.28515625" style="2" bestFit="1" customWidth="1"/>
    <col min="3087" max="3327" width="9.140625" style="2"/>
    <col min="3328" max="3328" width="2.28515625" style="2" bestFit="1" customWidth="1"/>
    <col min="3329" max="3329" width="2" style="2" bestFit="1" customWidth="1"/>
    <col min="3330" max="3330" width="23.140625" style="2" customWidth="1"/>
    <col min="3331" max="3331" width="9.42578125" style="2" customWidth="1"/>
    <col min="3332" max="3332" width="8.5703125" style="2" customWidth="1"/>
    <col min="3333" max="3333" width="11.42578125" style="2" customWidth="1"/>
    <col min="3334" max="3335" width="10.7109375" style="2" customWidth="1"/>
    <col min="3336" max="3336" width="6.7109375" style="2" bestFit="1" customWidth="1"/>
    <col min="3337" max="3337" width="8" style="2" customWidth="1"/>
    <col min="3338" max="3338" width="10.7109375" style="2" customWidth="1"/>
    <col min="3339" max="3339" width="13.28515625" style="2" customWidth="1"/>
    <col min="3340" max="3340" width="11.7109375" style="2" customWidth="1"/>
    <col min="3341" max="3341" width="2.28515625" style="2" customWidth="1"/>
    <col min="3342" max="3342" width="19.28515625" style="2" bestFit="1" customWidth="1"/>
    <col min="3343" max="3583" width="9.140625" style="2"/>
    <col min="3584" max="3584" width="2.28515625" style="2" bestFit="1" customWidth="1"/>
    <col min="3585" max="3585" width="2" style="2" bestFit="1" customWidth="1"/>
    <col min="3586" max="3586" width="23.140625" style="2" customWidth="1"/>
    <col min="3587" max="3587" width="9.42578125" style="2" customWidth="1"/>
    <col min="3588" max="3588" width="8.5703125" style="2" customWidth="1"/>
    <col min="3589" max="3589" width="11.42578125" style="2" customWidth="1"/>
    <col min="3590" max="3591" width="10.7109375" style="2" customWidth="1"/>
    <col min="3592" max="3592" width="6.7109375" style="2" bestFit="1" customWidth="1"/>
    <col min="3593" max="3593" width="8" style="2" customWidth="1"/>
    <col min="3594" max="3594" width="10.7109375" style="2" customWidth="1"/>
    <col min="3595" max="3595" width="13.28515625" style="2" customWidth="1"/>
    <col min="3596" max="3596" width="11.7109375" style="2" customWidth="1"/>
    <col min="3597" max="3597" width="2.28515625" style="2" customWidth="1"/>
    <col min="3598" max="3598" width="19.28515625" style="2" bestFit="1" customWidth="1"/>
    <col min="3599" max="3839" width="9.140625" style="2"/>
    <col min="3840" max="3840" width="2.28515625" style="2" bestFit="1" customWidth="1"/>
    <col min="3841" max="3841" width="2" style="2" bestFit="1" customWidth="1"/>
    <col min="3842" max="3842" width="23.140625" style="2" customWidth="1"/>
    <col min="3843" max="3843" width="9.42578125" style="2" customWidth="1"/>
    <col min="3844" max="3844" width="8.5703125" style="2" customWidth="1"/>
    <col min="3845" max="3845" width="11.42578125" style="2" customWidth="1"/>
    <col min="3846" max="3847" width="10.7109375" style="2" customWidth="1"/>
    <col min="3848" max="3848" width="6.7109375" style="2" bestFit="1" customWidth="1"/>
    <col min="3849" max="3849" width="8" style="2" customWidth="1"/>
    <col min="3850" max="3850" width="10.7109375" style="2" customWidth="1"/>
    <col min="3851" max="3851" width="13.28515625" style="2" customWidth="1"/>
    <col min="3852" max="3852" width="11.7109375" style="2" customWidth="1"/>
    <col min="3853" max="3853" width="2.28515625" style="2" customWidth="1"/>
    <col min="3854" max="3854" width="19.28515625" style="2" bestFit="1" customWidth="1"/>
    <col min="3855" max="4095" width="9.140625" style="2"/>
    <col min="4096" max="4096" width="2.28515625" style="2" bestFit="1" customWidth="1"/>
    <col min="4097" max="4097" width="2" style="2" bestFit="1" customWidth="1"/>
    <col min="4098" max="4098" width="23.140625" style="2" customWidth="1"/>
    <col min="4099" max="4099" width="9.42578125" style="2" customWidth="1"/>
    <col min="4100" max="4100" width="8.5703125" style="2" customWidth="1"/>
    <col min="4101" max="4101" width="11.42578125" style="2" customWidth="1"/>
    <col min="4102" max="4103" width="10.7109375" style="2" customWidth="1"/>
    <col min="4104" max="4104" width="6.7109375" style="2" bestFit="1" customWidth="1"/>
    <col min="4105" max="4105" width="8" style="2" customWidth="1"/>
    <col min="4106" max="4106" width="10.7109375" style="2" customWidth="1"/>
    <col min="4107" max="4107" width="13.28515625" style="2" customWidth="1"/>
    <col min="4108" max="4108" width="11.7109375" style="2" customWidth="1"/>
    <col min="4109" max="4109" width="2.28515625" style="2" customWidth="1"/>
    <col min="4110" max="4110" width="19.28515625" style="2" bestFit="1" customWidth="1"/>
    <col min="4111" max="4351" width="9.140625" style="2"/>
    <col min="4352" max="4352" width="2.28515625" style="2" bestFit="1" customWidth="1"/>
    <col min="4353" max="4353" width="2" style="2" bestFit="1" customWidth="1"/>
    <col min="4354" max="4354" width="23.140625" style="2" customWidth="1"/>
    <col min="4355" max="4355" width="9.42578125" style="2" customWidth="1"/>
    <col min="4356" max="4356" width="8.5703125" style="2" customWidth="1"/>
    <col min="4357" max="4357" width="11.42578125" style="2" customWidth="1"/>
    <col min="4358" max="4359" width="10.7109375" style="2" customWidth="1"/>
    <col min="4360" max="4360" width="6.7109375" style="2" bestFit="1" customWidth="1"/>
    <col min="4361" max="4361" width="8" style="2" customWidth="1"/>
    <col min="4362" max="4362" width="10.7109375" style="2" customWidth="1"/>
    <col min="4363" max="4363" width="13.28515625" style="2" customWidth="1"/>
    <col min="4364" max="4364" width="11.7109375" style="2" customWidth="1"/>
    <col min="4365" max="4365" width="2.28515625" style="2" customWidth="1"/>
    <col min="4366" max="4366" width="19.28515625" style="2" bestFit="1" customWidth="1"/>
    <col min="4367" max="4607" width="9.140625" style="2"/>
    <col min="4608" max="4608" width="2.28515625" style="2" bestFit="1" customWidth="1"/>
    <col min="4609" max="4609" width="2" style="2" bestFit="1" customWidth="1"/>
    <col min="4610" max="4610" width="23.140625" style="2" customWidth="1"/>
    <col min="4611" max="4611" width="9.42578125" style="2" customWidth="1"/>
    <col min="4612" max="4612" width="8.5703125" style="2" customWidth="1"/>
    <col min="4613" max="4613" width="11.42578125" style="2" customWidth="1"/>
    <col min="4614" max="4615" width="10.7109375" style="2" customWidth="1"/>
    <col min="4616" max="4616" width="6.7109375" style="2" bestFit="1" customWidth="1"/>
    <col min="4617" max="4617" width="8" style="2" customWidth="1"/>
    <col min="4618" max="4618" width="10.7109375" style="2" customWidth="1"/>
    <col min="4619" max="4619" width="13.28515625" style="2" customWidth="1"/>
    <col min="4620" max="4620" width="11.7109375" style="2" customWidth="1"/>
    <col min="4621" max="4621" width="2.28515625" style="2" customWidth="1"/>
    <col min="4622" max="4622" width="19.28515625" style="2" bestFit="1" customWidth="1"/>
    <col min="4623" max="4863" width="9.140625" style="2"/>
    <col min="4864" max="4864" width="2.28515625" style="2" bestFit="1" customWidth="1"/>
    <col min="4865" max="4865" width="2" style="2" bestFit="1" customWidth="1"/>
    <col min="4866" max="4866" width="23.140625" style="2" customWidth="1"/>
    <col min="4867" max="4867" width="9.42578125" style="2" customWidth="1"/>
    <col min="4868" max="4868" width="8.5703125" style="2" customWidth="1"/>
    <col min="4869" max="4869" width="11.42578125" style="2" customWidth="1"/>
    <col min="4870" max="4871" width="10.7109375" style="2" customWidth="1"/>
    <col min="4872" max="4872" width="6.7109375" style="2" bestFit="1" customWidth="1"/>
    <col min="4873" max="4873" width="8" style="2" customWidth="1"/>
    <col min="4874" max="4874" width="10.7109375" style="2" customWidth="1"/>
    <col min="4875" max="4875" width="13.28515625" style="2" customWidth="1"/>
    <col min="4876" max="4876" width="11.7109375" style="2" customWidth="1"/>
    <col min="4877" max="4877" width="2.28515625" style="2" customWidth="1"/>
    <col min="4878" max="4878" width="19.28515625" style="2" bestFit="1" customWidth="1"/>
    <col min="4879" max="5119" width="9.140625" style="2"/>
    <col min="5120" max="5120" width="2.28515625" style="2" bestFit="1" customWidth="1"/>
    <col min="5121" max="5121" width="2" style="2" bestFit="1" customWidth="1"/>
    <col min="5122" max="5122" width="23.140625" style="2" customWidth="1"/>
    <col min="5123" max="5123" width="9.42578125" style="2" customWidth="1"/>
    <col min="5124" max="5124" width="8.5703125" style="2" customWidth="1"/>
    <col min="5125" max="5125" width="11.42578125" style="2" customWidth="1"/>
    <col min="5126" max="5127" width="10.7109375" style="2" customWidth="1"/>
    <col min="5128" max="5128" width="6.7109375" style="2" bestFit="1" customWidth="1"/>
    <col min="5129" max="5129" width="8" style="2" customWidth="1"/>
    <col min="5130" max="5130" width="10.7109375" style="2" customWidth="1"/>
    <col min="5131" max="5131" width="13.28515625" style="2" customWidth="1"/>
    <col min="5132" max="5132" width="11.7109375" style="2" customWidth="1"/>
    <col min="5133" max="5133" width="2.28515625" style="2" customWidth="1"/>
    <col min="5134" max="5134" width="19.28515625" style="2" bestFit="1" customWidth="1"/>
    <col min="5135" max="5375" width="9.140625" style="2"/>
    <col min="5376" max="5376" width="2.28515625" style="2" bestFit="1" customWidth="1"/>
    <col min="5377" max="5377" width="2" style="2" bestFit="1" customWidth="1"/>
    <col min="5378" max="5378" width="23.140625" style="2" customWidth="1"/>
    <col min="5379" max="5379" width="9.42578125" style="2" customWidth="1"/>
    <col min="5380" max="5380" width="8.5703125" style="2" customWidth="1"/>
    <col min="5381" max="5381" width="11.42578125" style="2" customWidth="1"/>
    <col min="5382" max="5383" width="10.7109375" style="2" customWidth="1"/>
    <col min="5384" max="5384" width="6.7109375" style="2" bestFit="1" customWidth="1"/>
    <col min="5385" max="5385" width="8" style="2" customWidth="1"/>
    <col min="5386" max="5386" width="10.7109375" style="2" customWidth="1"/>
    <col min="5387" max="5387" width="13.28515625" style="2" customWidth="1"/>
    <col min="5388" max="5388" width="11.7109375" style="2" customWidth="1"/>
    <col min="5389" max="5389" width="2.28515625" style="2" customWidth="1"/>
    <col min="5390" max="5390" width="19.28515625" style="2" bestFit="1" customWidth="1"/>
    <col min="5391" max="5631" width="9.140625" style="2"/>
    <col min="5632" max="5632" width="2.28515625" style="2" bestFit="1" customWidth="1"/>
    <col min="5633" max="5633" width="2" style="2" bestFit="1" customWidth="1"/>
    <col min="5634" max="5634" width="23.140625" style="2" customWidth="1"/>
    <col min="5635" max="5635" width="9.42578125" style="2" customWidth="1"/>
    <col min="5636" max="5636" width="8.5703125" style="2" customWidth="1"/>
    <col min="5637" max="5637" width="11.42578125" style="2" customWidth="1"/>
    <col min="5638" max="5639" width="10.7109375" style="2" customWidth="1"/>
    <col min="5640" max="5640" width="6.7109375" style="2" bestFit="1" customWidth="1"/>
    <col min="5641" max="5641" width="8" style="2" customWidth="1"/>
    <col min="5642" max="5642" width="10.7109375" style="2" customWidth="1"/>
    <col min="5643" max="5643" width="13.28515625" style="2" customWidth="1"/>
    <col min="5644" max="5644" width="11.7109375" style="2" customWidth="1"/>
    <col min="5645" max="5645" width="2.28515625" style="2" customWidth="1"/>
    <col min="5646" max="5646" width="19.28515625" style="2" bestFit="1" customWidth="1"/>
    <col min="5647" max="5887" width="9.140625" style="2"/>
    <col min="5888" max="5888" width="2.28515625" style="2" bestFit="1" customWidth="1"/>
    <col min="5889" max="5889" width="2" style="2" bestFit="1" customWidth="1"/>
    <col min="5890" max="5890" width="23.140625" style="2" customWidth="1"/>
    <col min="5891" max="5891" width="9.42578125" style="2" customWidth="1"/>
    <col min="5892" max="5892" width="8.5703125" style="2" customWidth="1"/>
    <col min="5893" max="5893" width="11.42578125" style="2" customWidth="1"/>
    <col min="5894" max="5895" width="10.7109375" style="2" customWidth="1"/>
    <col min="5896" max="5896" width="6.7109375" style="2" bestFit="1" customWidth="1"/>
    <col min="5897" max="5897" width="8" style="2" customWidth="1"/>
    <col min="5898" max="5898" width="10.7109375" style="2" customWidth="1"/>
    <col min="5899" max="5899" width="13.28515625" style="2" customWidth="1"/>
    <col min="5900" max="5900" width="11.7109375" style="2" customWidth="1"/>
    <col min="5901" max="5901" width="2.28515625" style="2" customWidth="1"/>
    <col min="5902" max="5902" width="19.28515625" style="2" bestFit="1" customWidth="1"/>
    <col min="5903" max="6143" width="9.140625" style="2"/>
    <col min="6144" max="6144" width="2.28515625" style="2" bestFit="1" customWidth="1"/>
    <col min="6145" max="6145" width="2" style="2" bestFit="1" customWidth="1"/>
    <col min="6146" max="6146" width="23.140625" style="2" customWidth="1"/>
    <col min="6147" max="6147" width="9.42578125" style="2" customWidth="1"/>
    <col min="6148" max="6148" width="8.5703125" style="2" customWidth="1"/>
    <col min="6149" max="6149" width="11.42578125" style="2" customWidth="1"/>
    <col min="6150" max="6151" width="10.7109375" style="2" customWidth="1"/>
    <col min="6152" max="6152" width="6.7109375" style="2" bestFit="1" customWidth="1"/>
    <col min="6153" max="6153" width="8" style="2" customWidth="1"/>
    <col min="6154" max="6154" width="10.7109375" style="2" customWidth="1"/>
    <col min="6155" max="6155" width="13.28515625" style="2" customWidth="1"/>
    <col min="6156" max="6156" width="11.7109375" style="2" customWidth="1"/>
    <col min="6157" max="6157" width="2.28515625" style="2" customWidth="1"/>
    <col min="6158" max="6158" width="19.28515625" style="2" bestFit="1" customWidth="1"/>
    <col min="6159" max="6399" width="9.140625" style="2"/>
    <col min="6400" max="6400" width="2.28515625" style="2" bestFit="1" customWidth="1"/>
    <col min="6401" max="6401" width="2" style="2" bestFit="1" customWidth="1"/>
    <col min="6402" max="6402" width="23.140625" style="2" customWidth="1"/>
    <col min="6403" max="6403" width="9.42578125" style="2" customWidth="1"/>
    <col min="6404" max="6404" width="8.5703125" style="2" customWidth="1"/>
    <col min="6405" max="6405" width="11.42578125" style="2" customWidth="1"/>
    <col min="6406" max="6407" width="10.7109375" style="2" customWidth="1"/>
    <col min="6408" max="6408" width="6.7109375" style="2" bestFit="1" customWidth="1"/>
    <col min="6409" max="6409" width="8" style="2" customWidth="1"/>
    <col min="6410" max="6410" width="10.7109375" style="2" customWidth="1"/>
    <col min="6411" max="6411" width="13.28515625" style="2" customWidth="1"/>
    <col min="6412" max="6412" width="11.7109375" style="2" customWidth="1"/>
    <col min="6413" max="6413" width="2.28515625" style="2" customWidth="1"/>
    <col min="6414" max="6414" width="19.28515625" style="2" bestFit="1" customWidth="1"/>
    <col min="6415" max="6655" width="9.140625" style="2"/>
    <col min="6656" max="6656" width="2.28515625" style="2" bestFit="1" customWidth="1"/>
    <col min="6657" max="6657" width="2" style="2" bestFit="1" customWidth="1"/>
    <col min="6658" max="6658" width="23.140625" style="2" customWidth="1"/>
    <col min="6659" max="6659" width="9.42578125" style="2" customWidth="1"/>
    <col min="6660" max="6660" width="8.5703125" style="2" customWidth="1"/>
    <col min="6661" max="6661" width="11.42578125" style="2" customWidth="1"/>
    <col min="6662" max="6663" width="10.7109375" style="2" customWidth="1"/>
    <col min="6664" max="6664" width="6.7109375" style="2" bestFit="1" customWidth="1"/>
    <col min="6665" max="6665" width="8" style="2" customWidth="1"/>
    <col min="6666" max="6666" width="10.7109375" style="2" customWidth="1"/>
    <col min="6667" max="6667" width="13.28515625" style="2" customWidth="1"/>
    <col min="6668" max="6668" width="11.7109375" style="2" customWidth="1"/>
    <col min="6669" max="6669" width="2.28515625" style="2" customWidth="1"/>
    <col min="6670" max="6670" width="19.28515625" style="2" bestFit="1" customWidth="1"/>
    <col min="6671" max="6911" width="9.140625" style="2"/>
    <col min="6912" max="6912" width="2.28515625" style="2" bestFit="1" customWidth="1"/>
    <col min="6913" max="6913" width="2" style="2" bestFit="1" customWidth="1"/>
    <col min="6914" max="6914" width="23.140625" style="2" customWidth="1"/>
    <col min="6915" max="6915" width="9.42578125" style="2" customWidth="1"/>
    <col min="6916" max="6916" width="8.5703125" style="2" customWidth="1"/>
    <col min="6917" max="6917" width="11.42578125" style="2" customWidth="1"/>
    <col min="6918" max="6919" width="10.7109375" style="2" customWidth="1"/>
    <col min="6920" max="6920" width="6.7109375" style="2" bestFit="1" customWidth="1"/>
    <col min="6921" max="6921" width="8" style="2" customWidth="1"/>
    <col min="6922" max="6922" width="10.7109375" style="2" customWidth="1"/>
    <col min="6923" max="6923" width="13.28515625" style="2" customWidth="1"/>
    <col min="6924" max="6924" width="11.7109375" style="2" customWidth="1"/>
    <col min="6925" max="6925" width="2.28515625" style="2" customWidth="1"/>
    <col min="6926" max="6926" width="19.28515625" style="2" bestFit="1" customWidth="1"/>
    <col min="6927" max="7167" width="9.140625" style="2"/>
    <col min="7168" max="7168" width="2.28515625" style="2" bestFit="1" customWidth="1"/>
    <col min="7169" max="7169" width="2" style="2" bestFit="1" customWidth="1"/>
    <col min="7170" max="7170" width="23.140625" style="2" customWidth="1"/>
    <col min="7171" max="7171" width="9.42578125" style="2" customWidth="1"/>
    <col min="7172" max="7172" width="8.5703125" style="2" customWidth="1"/>
    <col min="7173" max="7173" width="11.42578125" style="2" customWidth="1"/>
    <col min="7174" max="7175" width="10.7109375" style="2" customWidth="1"/>
    <col min="7176" max="7176" width="6.7109375" style="2" bestFit="1" customWidth="1"/>
    <col min="7177" max="7177" width="8" style="2" customWidth="1"/>
    <col min="7178" max="7178" width="10.7109375" style="2" customWidth="1"/>
    <col min="7179" max="7179" width="13.28515625" style="2" customWidth="1"/>
    <col min="7180" max="7180" width="11.7109375" style="2" customWidth="1"/>
    <col min="7181" max="7181" width="2.28515625" style="2" customWidth="1"/>
    <col min="7182" max="7182" width="19.28515625" style="2" bestFit="1" customWidth="1"/>
    <col min="7183" max="7423" width="9.140625" style="2"/>
    <col min="7424" max="7424" width="2.28515625" style="2" bestFit="1" customWidth="1"/>
    <col min="7425" max="7425" width="2" style="2" bestFit="1" customWidth="1"/>
    <col min="7426" max="7426" width="23.140625" style="2" customWidth="1"/>
    <col min="7427" max="7427" width="9.42578125" style="2" customWidth="1"/>
    <col min="7428" max="7428" width="8.5703125" style="2" customWidth="1"/>
    <col min="7429" max="7429" width="11.42578125" style="2" customWidth="1"/>
    <col min="7430" max="7431" width="10.7109375" style="2" customWidth="1"/>
    <col min="7432" max="7432" width="6.7109375" style="2" bestFit="1" customWidth="1"/>
    <col min="7433" max="7433" width="8" style="2" customWidth="1"/>
    <col min="7434" max="7434" width="10.7109375" style="2" customWidth="1"/>
    <col min="7435" max="7435" width="13.28515625" style="2" customWidth="1"/>
    <col min="7436" max="7436" width="11.7109375" style="2" customWidth="1"/>
    <col min="7437" max="7437" width="2.28515625" style="2" customWidth="1"/>
    <col min="7438" max="7438" width="19.28515625" style="2" bestFit="1" customWidth="1"/>
    <col min="7439" max="7679" width="9.140625" style="2"/>
    <col min="7680" max="7680" width="2.28515625" style="2" bestFit="1" customWidth="1"/>
    <col min="7681" max="7681" width="2" style="2" bestFit="1" customWidth="1"/>
    <col min="7682" max="7682" width="23.140625" style="2" customWidth="1"/>
    <col min="7683" max="7683" width="9.42578125" style="2" customWidth="1"/>
    <col min="7684" max="7684" width="8.5703125" style="2" customWidth="1"/>
    <col min="7685" max="7685" width="11.42578125" style="2" customWidth="1"/>
    <col min="7686" max="7687" width="10.7109375" style="2" customWidth="1"/>
    <col min="7688" max="7688" width="6.7109375" style="2" bestFit="1" customWidth="1"/>
    <col min="7689" max="7689" width="8" style="2" customWidth="1"/>
    <col min="7690" max="7690" width="10.7109375" style="2" customWidth="1"/>
    <col min="7691" max="7691" width="13.28515625" style="2" customWidth="1"/>
    <col min="7692" max="7692" width="11.7109375" style="2" customWidth="1"/>
    <col min="7693" max="7693" width="2.28515625" style="2" customWidth="1"/>
    <col min="7694" max="7694" width="19.28515625" style="2" bestFit="1" customWidth="1"/>
    <col min="7695" max="7935" width="9.140625" style="2"/>
    <col min="7936" max="7936" width="2.28515625" style="2" bestFit="1" customWidth="1"/>
    <col min="7937" max="7937" width="2" style="2" bestFit="1" customWidth="1"/>
    <col min="7938" max="7938" width="23.140625" style="2" customWidth="1"/>
    <col min="7939" max="7939" width="9.42578125" style="2" customWidth="1"/>
    <col min="7940" max="7940" width="8.5703125" style="2" customWidth="1"/>
    <col min="7941" max="7941" width="11.42578125" style="2" customWidth="1"/>
    <col min="7942" max="7943" width="10.7109375" style="2" customWidth="1"/>
    <col min="7944" max="7944" width="6.7109375" style="2" bestFit="1" customWidth="1"/>
    <col min="7945" max="7945" width="8" style="2" customWidth="1"/>
    <col min="7946" max="7946" width="10.7109375" style="2" customWidth="1"/>
    <col min="7947" max="7947" width="13.28515625" style="2" customWidth="1"/>
    <col min="7948" max="7948" width="11.7109375" style="2" customWidth="1"/>
    <col min="7949" max="7949" width="2.28515625" style="2" customWidth="1"/>
    <col min="7950" max="7950" width="19.28515625" style="2" bestFit="1" customWidth="1"/>
    <col min="7951" max="8191" width="9.140625" style="2"/>
    <col min="8192" max="8192" width="2.28515625" style="2" bestFit="1" customWidth="1"/>
    <col min="8193" max="8193" width="2" style="2" bestFit="1" customWidth="1"/>
    <col min="8194" max="8194" width="23.140625" style="2" customWidth="1"/>
    <col min="8195" max="8195" width="9.42578125" style="2" customWidth="1"/>
    <col min="8196" max="8196" width="8.5703125" style="2" customWidth="1"/>
    <col min="8197" max="8197" width="11.42578125" style="2" customWidth="1"/>
    <col min="8198" max="8199" width="10.7109375" style="2" customWidth="1"/>
    <col min="8200" max="8200" width="6.7109375" style="2" bestFit="1" customWidth="1"/>
    <col min="8201" max="8201" width="8" style="2" customWidth="1"/>
    <col min="8202" max="8202" width="10.7109375" style="2" customWidth="1"/>
    <col min="8203" max="8203" width="13.28515625" style="2" customWidth="1"/>
    <col min="8204" max="8204" width="11.7109375" style="2" customWidth="1"/>
    <col min="8205" max="8205" width="2.28515625" style="2" customWidth="1"/>
    <col min="8206" max="8206" width="19.28515625" style="2" bestFit="1" customWidth="1"/>
    <col min="8207" max="8447" width="9.140625" style="2"/>
    <col min="8448" max="8448" width="2.28515625" style="2" bestFit="1" customWidth="1"/>
    <col min="8449" max="8449" width="2" style="2" bestFit="1" customWidth="1"/>
    <col min="8450" max="8450" width="23.140625" style="2" customWidth="1"/>
    <col min="8451" max="8451" width="9.42578125" style="2" customWidth="1"/>
    <col min="8452" max="8452" width="8.5703125" style="2" customWidth="1"/>
    <col min="8453" max="8453" width="11.42578125" style="2" customWidth="1"/>
    <col min="8454" max="8455" width="10.7109375" style="2" customWidth="1"/>
    <col min="8456" max="8456" width="6.7109375" style="2" bestFit="1" customWidth="1"/>
    <col min="8457" max="8457" width="8" style="2" customWidth="1"/>
    <col min="8458" max="8458" width="10.7109375" style="2" customWidth="1"/>
    <col min="8459" max="8459" width="13.28515625" style="2" customWidth="1"/>
    <col min="8460" max="8460" width="11.7109375" style="2" customWidth="1"/>
    <col min="8461" max="8461" width="2.28515625" style="2" customWidth="1"/>
    <col min="8462" max="8462" width="19.28515625" style="2" bestFit="1" customWidth="1"/>
    <col min="8463" max="8703" width="9.140625" style="2"/>
    <col min="8704" max="8704" width="2.28515625" style="2" bestFit="1" customWidth="1"/>
    <col min="8705" max="8705" width="2" style="2" bestFit="1" customWidth="1"/>
    <col min="8706" max="8706" width="23.140625" style="2" customWidth="1"/>
    <col min="8707" max="8707" width="9.42578125" style="2" customWidth="1"/>
    <col min="8708" max="8708" width="8.5703125" style="2" customWidth="1"/>
    <col min="8709" max="8709" width="11.42578125" style="2" customWidth="1"/>
    <col min="8710" max="8711" width="10.7109375" style="2" customWidth="1"/>
    <col min="8712" max="8712" width="6.7109375" style="2" bestFit="1" customWidth="1"/>
    <col min="8713" max="8713" width="8" style="2" customWidth="1"/>
    <col min="8714" max="8714" width="10.7109375" style="2" customWidth="1"/>
    <col min="8715" max="8715" width="13.28515625" style="2" customWidth="1"/>
    <col min="8716" max="8716" width="11.7109375" style="2" customWidth="1"/>
    <col min="8717" max="8717" width="2.28515625" style="2" customWidth="1"/>
    <col min="8718" max="8718" width="19.28515625" style="2" bestFit="1" customWidth="1"/>
    <col min="8719" max="8959" width="9.140625" style="2"/>
    <col min="8960" max="8960" width="2.28515625" style="2" bestFit="1" customWidth="1"/>
    <col min="8961" max="8961" width="2" style="2" bestFit="1" customWidth="1"/>
    <col min="8962" max="8962" width="23.140625" style="2" customWidth="1"/>
    <col min="8963" max="8963" width="9.42578125" style="2" customWidth="1"/>
    <col min="8964" max="8964" width="8.5703125" style="2" customWidth="1"/>
    <col min="8965" max="8965" width="11.42578125" style="2" customWidth="1"/>
    <col min="8966" max="8967" width="10.7109375" style="2" customWidth="1"/>
    <col min="8968" max="8968" width="6.7109375" style="2" bestFit="1" customWidth="1"/>
    <col min="8969" max="8969" width="8" style="2" customWidth="1"/>
    <col min="8970" max="8970" width="10.7109375" style="2" customWidth="1"/>
    <col min="8971" max="8971" width="13.28515625" style="2" customWidth="1"/>
    <col min="8972" max="8972" width="11.7109375" style="2" customWidth="1"/>
    <col min="8973" max="8973" width="2.28515625" style="2" customWidth="1"/>
    <col min="8974" max="8974" width="19.28515625" style="2" bestFit="1" customWidth="1"/>
    <col min="8975" max="9215" width="9.140625" style="2"/>
    <col min="9216" max="9216" width="2.28515625" style="2" bestFit="1" customWidth="1"/>
    <col min="9217" max="9217" width="2" style="2" bestFit="1" customWidth="1"/>
    <col min="9218" max="9218" width="23.140625" style="2" customWidth="1"/>
    <col min="9219" max="9219" width="9.42578125" style="2" customWidth="1"/>
    <col min="9220" max="9220" width="8.5703125" style="2" customWidth="1"/>
    <col min="9221" max="9221" width="11.42578125" style="2" customWidth="1"/>
    <col min="9222" max="9223" width="10.7109375" style="2" customWidth="1"/>
    <col min="9224" max="9224" width="6.7109375" style="2" bestFit="1" customWidth="1"/>
    <col min="9225" max="9225" width="8" style="2" customWidth="1"/>
    <col min="9226" max="9226" width="10.7109375" style="2" customWidth="1"/>
    <col min="9227" max="9227" width="13.28515625" style="2" customWidth="1"/>
    <col min="9228" max="9228" width="11.7109375" style="2" customWidth="1"/>
    <col min="9229" max="9229" width="2.28515625" style="2" customWidth="1"/>
    <col min="9230" max="9230" width="19.28515625" style="2" bestFit="1" customWidth="1"/>
    <col min="9231" max="9471" width="9.140625" style="2"/>
    <col min="9472" max="9472" width="2.28515625" style="2" bestFit="1" customWidth="1"/>
    <col min="9473" max="9473" width="2" style="2" bestFit="1" customWidth="1"/>
    <col min="9474" max="9474" width="23.140625" style="2" customWidth="1"/>
    <col min="9475" max="9475" width="9.42578125" style="2" customWidth="1"/>
    <col min="9476" max="9476" width="8.5703125" style="2" customWidth="1"/>
    <col min="9477" max="9477" width="11.42578125" style="2" customWidth="1"/>
    <col min="9478" max="9479" width="10.7109375" style="2" customWidth="1"/>
    <col min="9480" max="9480" width="6.7109375" style="2" bestFit="1" customWidth="1"/>
    <col min="9481" max="9481" width="8" style="2" customWidth="1"/>
    <col min="9482" max="9482" width="10.7109375" style="2" customWidth="1"/>
    <col min="9483" max="9483" width="13.28515625" style="2" customWidth="1"/>
    <col min="9484" max="9484" width="11.7109375" style="2" customWidth="1"/>
    <col min="9485" max="9485" width="2.28515625" style="2" customWidth="1"/>
    <col min="9486" max="9486" width="19.28515625" style="2" bestFit="1" customWidth="1"/>
    <col min="9487" max="9727" width="9.140625" style="2"/>
    <col min="9728" max="9728" width="2.28515625" style="2" bestFit="1" customWidth="1"/>
    <col min="9729" max="9729" width="2" style="2" bestFit="1" customWidth="1"/>
    <col min="9730" max="9730" width="23.140625" style="2" customWidth="1"/>
    <col min="9731" max="9731" width="9.42578125" style="2" customWidth="1"/>
    <col min="9732" max="9732" width="8.5703125" style="2" customWidth="1"/>
    <col min="9733" max="9733" width="11.42578125" style="2" customWidth="1"/>
    <col min="9734" max="9735" width="10.7109375" style="2" customWidth="1"/>
    <col min="9736" max="9736" width="6.7109375" style="2" bestFit="1" customWidth="1"/>
    <col min="9737" max="9737" width="8" style="2" customWidth="1"/>
    <col min="9738" max="9738" width="10.7109375" style="2" customWidth="1"/>
    <col min="9739" max="9739" width="13.28515625" style="2" customWidth="1"/>
    <col min="9740" max="9740" width="11.7109375" style="2" customWidth="1"/>
    <col min="9741" max="9741" width="2.28515625" style="2" customWidth="1"/>
    <col min="9742" max="9742" width="19.28515625" style="2" bestFit="1" customWidth="1"/>
    <col min="9743" max="9983" width="9.140625" style="2"/>
    <col min="9984" max="9984" width="2.28515625" style="2" bestFit="1" customWidth="1"/>
    <col min="9985" max="9985" width="2" style="2" bestFit="1" customWidth="1"/>
    <col min="9986" max="9986" width="23.140625" style="2" customWidth="1"/>
    <col min="9987" max="9987" width="9.42578125" style="2" customWidth="1"/>
    <col min="9988" max="9988" width="8.5703125" style="2" customWidth="1"/>
    <col min="9989" max="9989" width="11.42578125" style="2" customWidth="1"/>
    <col min="9990" max="9991" width="10.7109375" style="2" customWidth="1"/>
    <col min="9992" max="9992" width="6.7109375" style="2" bestFit="1" customWidth="1"/>
    <col min="9993" max="9993" width="8" style="2" customWidth="1"/>
    <col min="9994" max="9994" width="10.7109375" style="2" customWidth="1"/>
    <col min="9995" max="9995" width="13.28515625" style="2" customWidth="1"/>
    <col min="9996" max="9996" width="11.7109375" style="2" customWidth="1"/>
    <col min="9997" max="9997" width="2.28515625" style="2" customWidth="1"/>
    <col min="9998" max="9998" width="19.28515625" style="2" bestFit="1" customWidth="1"/>
    <col min="9999" max="10239" width="9.140625" style="2"/>
    <col min="10240" max="10240" width="2.28515625" style="2" bestFit="1" customWidth="1"/>
    <col min="10241" max="10241" width="2" style="2" bestFit="1" customWidth="1"/>
    <col min="10242" max="10242" width="23.140625" style="2" customWidth="1"/>
    <col min="10243" max="10243" width="9.42578125" style="2" customWidth="1"/>
    <col min="10244" max="10244" width="8.5703125" style="2" customWidth="1"/>
    <col min="10245" max="10245" width="11.42578125" style="2" customWidth="1"/>
    <col min="10246" max="10247" width="10.7109375" style="2" customWidth="1"/>
    <col min="10248" max="10248" width="6.7109375" style="2" bestFit="1" customWidth="1"/>
    <col min="10249" max="10249" width="8" style="2" customWidth="1"/>
    <col min="10250" max="10250" width="10.7109375" style="2" customWidth="1"/>
    <col min="10251" max="10251" width="13.28515625" style="2" customWidth="1"/>
    <col min="10252" max="10252" width="11.7109375" style="2" customWidth="1"/>
    <col min="10253" max="10253" width="2.28515625" style="2" customWidth="1"/>
    <col min="10254" max="10254" width="19.28515625" style="2" bestFit="1" customWidth="1"/>
    <col min="10255" max="10495" width="9.140625" style="2"/>
    <col min="10496" max="10496" width="2.28515625" style="2" bestFit="1" customWidth="1"/>
    <col min="10497" max="10497" width="2" style="2" bestFit="1" customWidth="1"/>
    <col min="10498" max="10498" width="23.140625" style="2" customWidth="1"/>
    <col min="10499" max="10499" width="9.42578125" style="2" customWidth="1"/>
    <col min="10500" max="10500" width="8.5703125" style="2" customWidth="1"/>
    <col min="10501" max="10501" width="11.42578125" style="2" customWidth="1"/>
    <col min="10502" max="10503" width="10.7109375" style="2" customWidth="1"/>
    <col min="10504" max="10504" width="6.7109375" style="2" bestFit="1" customWidth="1"/>
    <col min="10505" max="10505" width="8" style="2" customWidth="1"/>
    <col min="10506" max="10506" width="10.7109375" style="2" customWidth="1"/>
    <col min="10507" max="10507" width="13.28515625" style="2" customWidth="1"/>
    <col min="10508" max="10508" width="11.7109375" style="2" customWidth="1"/>
    <col min="10509" max="10509" width="2.28515625" style="2" customWidth="1"/>
    <col min="10510" max="10510" width="19.28515625" style="2" bestFit="1" customWidth="1"/>
    <col min="10511" max="10751" width="9.140625" style="2"/>
    <col min="10752" max="10752" width="2.28515625" style="2" bestFit="1" customWidth="1"/>
    <col min="10753" max="10753" width="2" style="2" bestFit="1" customWidth="1"/>
    <col min="10754" max="10754" width="23.140625" style="2" customWidth="1"/>
    <col min="10755" max="10755" width="9.42578125" style="2" customWidth="1"/>
    <col min="10756" max="10756" width="8.5703125" style="2" customWidth="1"/>
    <col min="10757" max="10757" width="11.42578125" style="2" customWidth="1"/>
    <col min="10758" max="10759" width="10.7109375" style="2" customWidth="1"/>
    <col min="10760" max="10760" width="6.7109375" style="2" bestFit="1" customWidth="1"/>
    <col min="10761" max="10761" width="8" style="2" customWidth="1"/>
    <col min="10762" max="10762" width="10.7109375" style="2" customWidth="1"/>
    <col min="10763" max="10763" width="13.28515625" style="2" customWidth="1"/>
    <col min="10764" max="10764" width="11.7109375" style="2" customWidth="1"/>
    <col min="10765" max="10765" width="2.28515625" style="2" customWidth="1"/>
    <col min="10766" max="10766" width="19.28515625" style="2" bestFit="1" customWidth="1"/>
    <col min="10767" max="11007" width="9.140625" style="2"/>
    <col min="11008" max="11008" width="2.28515625" style="2" bestFit="1" customWidth="1"/>
    <col min="11009" max="11009" width="2" style="2" bestFit="1" customWidth="1"/>
    <col min="11010" max="11010" width="23.140625" style="2" customWidth="1"/>
    <col min="11011" max="11011" width="9.42578125" style="2" customWidth="1"/>
    <col min="11012" max="11012" width="8.5703125" style="2" customWidth="1"/>
    <col min="11013" max="11013" width="11.42578125" style="2" customWidth="1"/>
    <col min="11014" max="11015" width="10.7109375" style="2" customWidth="1"/>
    <col min="11016" max="11016" width="6.7109375" style="2" bestFit="1" customWidth="1"/>
    <col min="11017" max="11017" width="8" style="2" customWidth="1"/>
    <col min="11018" max="11018" width="10.7109375" style="2" customWidth="1"/>
    <col min="11019" max="11019" width="13.28515625" style="2" customWidth="1"/>
    <col min="11020" max="11020" width="11.7109375" style="2" customWidth="1"/>
    <col min="11021" max="11021" width="2.28515625" style="2" customWidth="1"/>
    <col min="11022" max="11022" width="19.28515625" style="2" bestFit="1" customWidth="1"/>
    <col min="11023" max="11263" width="9.140625" style="2"/>
    <col min="11264" max="11264" width="2.28515625" style="2" bestFit="1" customWidth="1"/>
    <col min="11265" max="11265" width="2" style="2" bestFit="1" customWidth="1"/>
    <col min="11266" max="11266" width="23.140625" style="2" customWidth="1"/>
    <col min="11267" max="11267" width="9.42578125" style="2" customWidth="1"/>
    <col min="11268" max="11268" width="8.5703125" style="2" customWidth="1"/>
    <col min="11269" max="11269" width="11.42578125" style="2" customWidth="1"/>
    <col min="11270" max="11271" width="10.7109375" style="2" customWidth="1"/>
    <col min="11272" max="11272" width="6.7109375" style="2" bestFit="1" customWidth="1"/>
    <col min="11273" max="11273" width="8" style="2" customWidth="1"/>
    <col min="11274" max="11274" width="10.7109375" style="2" customWidth="1"/>
    <col min="11275" max="11275" width="13.28515625" style="2" customWidth="1"/>
    <col min="11276" max="11276" width="11.7109375" style="2" customWidth="1"/>
    <col min="11277" max="11277" width="2.28515625" style="2" customWidth="1"/>
    <col min="11278" max="11278" width="19.28515625" style="2" bestFit="1" customWidth="1"/>
    <col min="11279" max="11519" width="9.140625" style="2"/>
    <col min="11520" max="11520" width="2.28515625" style="2" bestFit="1" customWidth="1"/>
    <col min="11521" max="11521" width="2" style="2" bestFit="1" customWidth="1"/>
    <col min="11522" max="11522" width="23.140625" style="2" customWidth="1"/>
    <col min="11523" max="11523" width="9.42578125" style="2" customWidth="1"/>
    <col min="11524" max="11524" width="8.5703125" style="2" customWidth="1"/>
    <col min="11525" max="11525" width="11.42578125" style="2" customWidth="1"/>
    <col min="11526" max="11527" width="10.7109375" style="2" customWidth="1"/>
    <col min="11528" max="11528" width="6.7109375" style="2" bestFit="1" customWidth="1"/>
    <col min="11529" max="11529" width="8" style="2" customWidth="1"/>
    <col min="11530" max="11530" width="10.7109375" style="2" customWidth="1"/>
    <col min="11531" max="11531" width="13.28515625" style="2" customWidth="1"/>
    <col min="11532" max="11532" width="11.7109375" style="2" customWidth="1"/>
    <col min="11533" max="11533" width="2.28515625" style="2" customWidth="1"/>
    <col min="11534" max="11534" width="19.28515625" style="2" bestFit="1" customWidth="1"/>
    <col min="11535" max="11775" width="9.140625" style="2"/>
    <col min="11776" max="11776" width="2.28515625" style="2" bestFit="1" customWidth="1"/>
    <col min="11777" max="11777" width="2" style="2" bestFit="1" customWidth="1"/>
    <col min="11778" max="11778" width="23.140625" style="2" customWidth="1"/>
    <col min="11779" max="11779" width="9.42578125" style="2" customWidth="1"/>
    <col min="11780" max="11780" width="8.5703125" style="2" customWidth="1"/>
    <col min="11781" max="11781" width="11.42578125" style="2" customWidth="1"/>
    <col min="11782" max="11783" width="10.7109375" style="2" customWidth="1"/>
    <col min="11784" max="11784" width="6.7109375" style="2" bestFit="1" customWidth="1"/>
    <col min="11785" max="11785" width="8" style="2" customWidth="1"/>
    <col min="11786" max="11786" width="10.7109375" style="2" customWidth="1"/>
    <col min="11787" max="11787" width="13.28515625" style="2" customWidth="1"/>
    <col min="11788" max="11788" width="11.7109375" style="2" customWidth="1"/>
    <col min="11789" max="11789" width="2.28515625" style="2" customWidth="1"/>
    <col min="11790" max="11790" width="19.28515625" style="2" bestFit="1" customWidth="1"/>
    <col min="11791" max="12031" width="9.140625" style="2"/>
    <col min="12032" max="12032" width="2.28515625" style="2" bestFit="1" customWidth="1"/>
    <col min="12033" max="12033" width="2" style="2" bestFit="1" customWidth="1"/>
    <col min="12034" max="12034" width="23.140625" style="2" customWidth="1"/>
    <col min="12035" max="12035" width="9.42578125" style="2" customWidth="1"/>
    <col min="12036" max="12036" width="8.5703125" style="2" customWidth="1"/>
    <col min="12037" max="12037" width="11.42578125" style="2" customWidth="1"/>
    <col min="12038" max="12039" width="10.7109375" style="2" customWidth="1"/>
    <col min="12040" max="12040" width="6.7109375" style="2" bestFit="1" customWidth="1"/>
    <col min="12041" max="12041" width="8" style="2" customWidth="1"/>
    <col min="12042" max="12042" width="10.7109375" style="2" customWidth="1"/>
    <col min="12043" max="12043" width="13.28515625" style="2" customWidth="1"/>
    <col min="12044" max="12044" width="11.7109375" style="2" customWidth="1"/>
    <col min="12045" max="12045" width="2.28515625" style="2" customWidth="1"/>
    <col min="12046" max="12046" width="19.28515625" style="2" bestFit="1" customWidth="1"/>
    <col min="12047" max="12287" width="9.140625" style="2"/>
    <col min="12288" max="12288" width="2.28515625" style="2" bestFit="1" customWidth="1"/>
    <col min="12289" max="12289" width="2" style="2" bestFit="1" customWidth="1"/>
    <col min="12290" max="12290" width="23.140625" style="2" customWidth="1"/>
    <col min="12291" max="12291" width="9.42578125" style="2" customWidth="1"/>
    <col min="12292" max="12292" width="8.5703125" style="2" customWidth="1"/>
    <col min="12293" max="12293" width="11.42578125" style="2" customWidth="1"/>
    <col min="12294" max="12295" width="10.7109375" style="2" customWidth="1"/>
    <col min="12296" max="12296" width="6.7109375" style="2" bestFit="1" customWidth="1"/>
    <col min="12297" max="12297" width="8" style="2" customWidth="1"/>
    <col min="12298" max="12298" width="10.7109375" style="2" customWidth="1"/>
    <col min="12299" max="12299" width="13.28515625" style="2" customWidth="1"/>
    <col min="12300" max="12300" width="11.7109375" style="2" customWidth="1"/>
    <col min="12301" max="12301" width="2.28515625" style="2" customWidth="1"/>
    <col min="12302" max="12302" width="19.28515625" style="2" bestFit="1" customWidth="1"/>
    <col min="12303" max="12543" width="9.140625" style="2"/>
    <col min="12544" max="12544" width="2.28515625" style="2" bestFit="1" customWidth="1"/>
    <col min="12545" max="12545" width="2" style="2" bestFit="1" customWidth="1"/>
    <col min="12546" max="12546" width="23.140625" style="2" customWidth="1"/>
    <col min="12547" max="12547" width="9.42578125" style="2" customWidth="1"/>
    <col min="12548" max="12548" width="8.5703125" style="2" customWidth="1"/>
    <col min="12549" max="12549" width="11.42578125" style="2" customWidth="1"/>
    <col min="12550" max="12551" width="10.7109375" style="2" customWidth="1"/>
    <col min="12552" max="12552" width="6.7109375" style="2" bestFit="1" customWidth="1"/>
    <col min="12553" max="12553" width="8" style="2" customWidth="1"/>
    <col min="12554" max="12554" width="10.7109375" style="2" customWidth="1"/>
    <col min="12555" max="12555" width="13.28515625" style="2" customWidth="1"/>
    <col min="12556" max="12556" width="11.7109375" style="2" customWidth="1"/>
    <col min="12557" max="12557" width="2.28515625" style="2" customWidth="1"/>
    <col min="12558" max="12558" width="19.28515625" style="2" bestFit="1" customWidth="1"/>
    <col min="12559" max="12799" width="9.140625" style="2"/>
    <col min="12800" max="12800" width="2.28515625" style="2" bestFit="1" customWidth="1"/>
    <col min="12801" max="12801" width="2" style="2" bestFit="1" customWidth="1"/>
    <col min="12802" max="12802" width="23.140625" style="2" customWidth="1"/>
    <col min="12803" max="12803" width="9.42578125" style="2" customWidth="1"/>
    <col min="12804" max="12804" width="8.5703125" style="2" customWidth="1"/>
    <col min="12805" max="12805" width="11.42578125" style="2" customWidth="1"/>
    <col min="12806" max="12807" width="10.7109375" style="2" customWidth="1"/>
    <col min="12808" max="12808" width="6.7109375" style="2" bestFit="1" customWidth="1"/>
    <col min="12809" max="12809" width="8" style="2" customWidth="1"/>
    <col min="12810" max="12810" width="10.7109375" style="2" customWidth="1"/>
    <col min="12811" max="12811" width="13.28515625" style="2" customWidth="1"/>
    <col min="12812" max="12812" width="11.7109375" style="2" customWidth="1"/>
    <col min="12813" max="12813" width="2.28515625" style="2" customWidth="1"/>
    <col min="12814" max="12814" width="19.28515625" style="2" bestFit="1" customWidth="1"/>
    <col min="12815" max="13055" width="9.140625" style="2"/>
    <col min="13056" max="13056" width="2.28515625" style="2" bestFit="1" customWidth="1"/>
    <col min="13057" max="13057" width="2" style="2" bestFit="1" customWidth="1"/>
    <col min="13058" max="13058" width="23.140625" style="2" customWidth="1"/>
    <col min="13059" max="13059" width="9.42578125" style="2" customWidth="1"/>
    <col min="13060" max="13060" width="8.5703125" style="2" customWidth="1"/>
    <col min="13061" max="13061" width="11.42578125" style="2" customWidth="1"/>
    <col min="13062" max="13063" width="10.7109375" style="2" customWidth="1"/>
    <col min="13064" max="13064" width="6.7109375" style="2" bestFit="1" customWidth="1"/>
    <col min="13065" max="13065" width="8" style="2" customWidth="1"/>
    <col min="13066" max="13066" width="10.7109375" style="2" customWidth="1"/>
    <col min="13067" max="13067" width="13.28515625" style="2" customWidth="1"/>
    <col min="13068" max="13068" width="11.7109375" style="2" customWidth="1"/>
    <col min="13069" max="13069" width="2.28515625" style="2" customWidth="1"/>
    <col min="13070" max="13070" width="19.28515625" style="2" bestFit="1" customWidth="1"/>
    <col min="13071" max="13311" width="9.140625" style="2"/>
    <col min="13312" max="13312" width="2.28515625" style="2" bestFit="1" customWidth="1"/>
    <col min="13313" max="13313" width="2" style="2" bestFit="1" customWidth="1"/>
    <col min="13314" max="13314" width="23.140625" style="2" customWidth="1"/>
    <col min="13315" max="13315" width="9.42578125" style="2" customWidth="1"/>
    <col min="13316" max="13316" width="8.5703125" style="2" customWidth="1"/>
    <col min="13317" max="13317" width="11.42578125" style="2" customWidth="1"/>
    <col min="13318" max="13319" width="10.7109375" style="2" customWidth="1"/>
    <col min="13320" max="13320" width="6.7109375" style="2" bestFit="1" customWidth="1"/>
    <col min="13321" max="13321" width="8" style="2" customWidth="1"/>
    <col min="13322" max="13322" width="10.7109375" style="2" customWidth="1"/>
    <col min="13323" max="13323" width="13.28515625" style="2" customWidth="1"/>
    <col min="13324" max="13324" width="11.7109375" style="2" customWidth="1"/>
    <col min="13325" max="13325" width="2.28515625" style="2" customWidth="1"/>
    <col min="13326" max="13326" width="19.28515625" style="2" bestFit="1" customWidth="1"/>
    <col min="13327" max="13567" width="9.140625" style="2"/>
    <col min="13568" max="13568" width="2.28515625" style="2" bestFit="1" customWidth="1"/>
    <col min="13569" max="13569" width="2" style="2" bestFit="1" customWidth="1"/>
    <col min="13570" max="13570" width="23.140625" style="2" customWidth="1"/>
    <col min="13571" max="13571" width="9.42578125" style="2" customWidth="1"/>
    <col min="13572" max="13572" width="8.5703125" style="2" customWidth="1"/>
    <col min="13573" max="13573" width="11.42578125" style="2" customWidth="1"/>
    <col min="13574" max="13575" width="10.7109375" style="2" customWidth="1"/>
    <col min="13576" max="13576" width="6.7109375" style="2" bestFit="1" customWidth="1"/>
    <col min="13577" max="13577" width="8" style="2" customWidth="1"/>
    <col min="13578" max="13578" width="10.7109375" style="2" customWidth="1"/>
    <col min="13579" max="13579" width="13.28515625" style="2" customWidth="1"/>
    <col min="13580" max="13580" width="11.7109375" style="2" customWidth="1"/>
    <col min="13581" max="13581" width="2.28515625" style="2" customWidth="1"/>
    <col min="13582" max="13582" width="19.28515625" style="2" bestFit="1" customWidth="1"/>
    <col min="13583" max="13823" width="9.140625" style="2"/>
    <col min="13824" max="13824" width="2.28515625" style="2" bestFit="1" customWidth="1"/>
    <col min="13825" max="13825" width="2" style="2" bestFit="1" customWidth="1"/>
    <col min="13826" max="13826" width="23.140625" style="2" customWidth="1"/>
    <col min="13827" max="13827" width="9.42578125" style="2" customWidth="1"/>
    <col min="13828" max="13828" width="8.5703125" style="2" customWidth="1"/>
    <col min="13829" max="13829" width="11.42578125" style="2" customWidth="1"/>
    <col min="13830" max="13831" width="10.7109375" style="2" customWidth="1"/>
    <col min="13832" max="13832" width="6.7109375" style="2" bestFit="1" customWidth="1"/>
    <col min="13833" max="13833" width="8" style="2" customWidth="1"/>
    <col min="13834" max="13834" width="10.7109375" style="2" customWidth="1"/>
    <col min="13835" max="13835" width="13.28515625" style="2" customWidth="1"/>
    <col min="13836" max="13836" width="11.7109375" style="2" customWidth="1"/>
    <col min="13837" max="13837" width="2.28515625" style="2" customWidth="1"/>
    <col min="13838" max="13838" width="19.28515625" style="2" bestFit="1" customWidth="1"/>
    <col min="13839" max="14079" width="9.140625" style="2"/>
    <col min="14080" max="14080" width="2.28515625" style="2" bestFit="1" customWidth="1"/>
    <col min="14081" max="14081" width="2" style="2" bestFit="1" customWidth="1"/>
    <col min="14082" max="14082" width="23.140625" style="2" customWidth="1"/>
    <col min="14083" max="14083" width="9.42578125" style="2" customWidth="1"/>
    <col min="14084" max="14084" width="8.5703125" style="2" customWidth="1"/>
    <col min="14085" max="14085" width="11.42578125" style="2" customWidth="1"/>
    <col min="14086" max="14087" width="10.7109375" style="2" customWidth="1"/>
    <col min="14088" max="14088" width="6.7109375" style="2" bestFit="1" customWidth="1"/>
    <col min="14089" max="14089" width="8" style="2" customWidth="1"/>
    <col min="14090" max="14090" width="10.7109375" style="2" customWidth="1"/>
    <col min="14091" max="14091" width="13.28515625" style="2" customWidth="1"/>
    <col min="14092" max="14092" width="11.7109375" style="2" customWidth="1"/>
    <col min="14093" max="14093" width="2.28515625" style="2" customWidth="1"/>
    <col min="14094" max="14094" width="19.28515625" style="2" bestFit="1" customWidth="1"/>
    <col min="14095" max="14335" width="9.140625" style="2"/>
    <col min="14336" max="14336" width="2.28515625" style="2" bestFit="1" customWidth="1"/>
    <col min="14337" max="14337" width="2" style="2" bestFit="1" customWidth="1"/>
    <col min="14338" max="14338" width="23.140625" style="2" customWidth="1"/>
    <col min="14339" max="14339" width="9.42578125" style="2" customWidth="1"/>
    <col min="14340" max="14340" width="8.5703125" style="2" customWidth="1"/>
    <col min="14341" max="14341" width="11.42578125" style="2" customWidth="1"/>
    <col min="14342" max="14343" width="10.7109375" style="2" customWidth="1"/>
    <col min="14344" max="14344" width="6.7109375" style="2" bestFit="1" customWidth="1"/>
    <col min="14345" max="14345" width="8" style="2" customWidth="1"/>
    <col min="14346" max="14346" width="10.7109375" style="2" customWidth="1"/>
    <col min="14347" max="14347" width="13.28515625" style="2" customWidth="1"/>
    <col min="14348" max="14348" width="11.7109375" style="2" customWidth="1"/>
    <col min="14349" max="14349" width="2.28515625" style="2" customWidth="1"/>
    <col min="14350" max="14350" width="19.28515625" style="2" bestFit="1" customWidth="1"/>
    <col min="14351" max="14591" width="9.140625" style="2"/>
    <col min="14592" max="14592" width="2.28515625" style="2" bestFit="1" customWidth="1"/>
    <col min="14593" max="14593" width="2" style="2" bestFit="1" customWidth="1"/>
    <col min="14594" max="14594" width="23.140625" style="2" customWidth="1"/>
    <col min="14595" max="14595" width="9.42578125" style="2" customWidth="1"/>
    <col min="14596" max="14596" width="8.5703125" style="2" customWidth="1"/>
    <col min="14597" max="14597" width="11.42578125" style="2" customWidth="1"/>
    <col min="14598" max="14599" width="10.7109375" style="2" customWidth="1"/>
    <col min="14600" max="14600" width="6.7109375" style="2" bestFit="1" customWidth="1"/>
    <col min="14601" max="14601" width="8" style="2" customWidth="1"/>
    <col min="14602" max="14602" width="10.7109375" style="2" customWidth="1"/>
    <col min="14603" max="14603" width="13.28515625" style="2" customWidth="1"/>
    <col min="14604" max="14604" width="11.7109375" style="2" customWidth="1"/>
    <col min="14605" max="14605" width="2.28515625" style="2" customWidth="1"/>
    <col min="14606" max="14606" width="19.28515625" style="2" bestFit="1" customWidth="1"/>
    <col min="14607" max="14847" width="9.140625" style="2"/>
    <col min="14848" max="14848" width="2.28515625" style="2" bestFit="1" customWidth="1"/>
    <col min="14849" max="14849" width="2" style="2" bestFit="1" customWidth="1"/>
    <col min="14850" max="14850" width="23.140625" style="2" customWidth="1"/>
    <col min="14851" max="14851" width="9.42578125" style="2" customWidth="1"/>
    <col min="14852" max="14852" width="8.5703125" style="2" customWidth="1"/>
    <col min="14853" max="14853" width="11.42578125" style="2" customWidth="1"/>
    <col min="14854" max="14855" width="10.7109375" style="2" customWidth="1"/>
    <col min="14856" max="14856" width="6.7109375" style="2" bestFit="1" customWidth="1"/>
    <col min="14857" max="14857" width="8" style="2" customWidth="1"/>
    <col min="14858" max="14858" width="10.7109375" style="2" customWidth="1"/>
    <col min="14859" max="14859" width="13.28515625" style="2" customWidth="1"/>
    <col min="14860" max="14860" width="11.7109375" style="2" customWidth="1"/>
    <col min="14861" max="14861" width="2.28515625" style="2" customWidth="1"/>
    <col min="14862" max="14862" width="19.28515625" style="2" bestFit="1" customWidth="1"/>
    <col min="14863" max="15103" width="9.140625" style="2"/>
    <col min="15104" max="15104" width="2.28515625" style="2" bestFit="1" customWidth="1"/>
    <col min="15105" max="15105" width="2" style="2" bestFit="1" customWidth="1"/>
    <col min="15106" max="15106" width="23.140625" style="2" customWidth="1"/>
    <col min="15107" max="15107" width="9.42578125" style="2" customWidth="1"/>
    <col min="15108" max="15108" width="8.5703125" style="2" customWidth="1"/>
    <col min="15109" max="15109" width="11.42578125" style="2" customWidth="1"/>
    <col min="15110" max="15111" width="10.7109375" style="2" customWidth="1"/>
    <col min="15112" max="15112" width="6.7109375" style="2" bestFit="1" customWidth="1"/>
    <col min="15113" max="15113" width="8" style="2" customWidth="1"/>
    <col min="15114" max="15114" width="10.7109375" style="2" customWidth="1"/>
    <col min="15115" max="15115" width="13.28515625" style="2" customWidth="1"/>
    <col min="15116" max="15116" width="11.7109375" style="2" customWidth="1"/>
    <col min="15117" max="15117" width="2.28515625" style="2" customWidth="1"/>
    <col min="15118" max="15118" width="19.28515625" style="2" bestFit="1" customWidth="1"/>
    <col min="15119" max="15359" width="9.140625" style="2"/>
    <col min="15360" max="15360" width="2.28515625" style="2" bestFit="1" customWidth="1"/>
    <col min="15361" max="15361" width="2" style="2" bestFit="1" customWidth="1"/>
    <col min="15362" max="15362" width="23.140625" style="2" customWidth="1"/>
    <col min="15363" max="15363" width="9.42578125" style="2" customWidth="1"/>
    <col min="15364" max="15364" width="8.5703125" style="2" customWidth="1"/>
    <col min="15365" max="15365" width="11.42578125" style="2" customWidth="1"/>
    <col min="15366" max="15367" width="10.7109375" style="2" customWidth="1"/>
    <col min="15368" max="15368" width="6.7109375" style="2" bestFit="1" customWidth="1"/>
    <col min="15369" max="15369" width="8" style="2" customWidth="1"/>
    <col min="15370" max="15370" width="10.7109375" style="2" customWidth="1"/>
    <col min="15371" max="15371" width="13.28515625" style="2" customWidth="1"/>
    <col min="15372" max="15372" width="11.7109375" style="2" customWidth="1"/>
    <col min="15373" max="15373" width="2.28515625" style="2" customWidth="1"/>
    <col min="15374" max="15374" width="19.28515625" style="2" bestFit="1" customWidth="1"/>
    <col min="15375" max="15615" width="9.140625" style="2"/>
    <col min="15616" max="15616" width="2.28515625" style="2" bestFit="1" customWidth="1"/>
    <col min="15617" max="15617" width="2" style="2" bestFit="1" customWidth="1"/>
    <col min="15618" max="15618" width="23.140625" style="2" customWidth="1"/>
    <col min="15619" max="15619" width="9.42578125" style="2" customWidth="1"/>
    <col min="15620" max="15620" width="8.5703125" style="2" customWidth="1"/>
    <col min="15621" max="15621" width="11.42578125" style="2" customWidth="1"/>
    <col min="15622" max="15623" width="10.7109375" style="2" customWidth="1"/>
    <col min="15624" max="15624" width="6.7109375" style="2" bestFit="1" customWidth="1"/>
    <col min="15625" max="15625" width="8" style="2" customWidth="1"/>
    <col min="15626" max="15626" width="10.7109375" style="2" customWidth="1"/>
    <col min="15627" max="15627" width="13.28515625" style="2" customWidth="1"/>
    <col min="15628" max="15628" width="11.7109375" style="2" customWidth="1"/>
    <col min="15629" max="15629" width="2.28515625" style="2" customWidth="1"/>
    <col min="15630" max="15630" width="19.28515625" style="2" bestFit="1" customWidth="1"/>
    <col min="15631" max="15871" width="9.140625" style="2"/>
    <col min="15872" max="15872" width="2.28515625" style="2" bestFit="1" customWidth="1"/>
    <col min="15873" max="15873" width="2" style="2" bestFit="1" customWidth="1"/>
    <col min="15874" max="15874" width="23.140625" style="2" customWidth="1"/>
    <col min="15875" max="15875" width="9.42578125" style="2" customWidth="1"/>
    <col min="15876" max="15876" width="8.5703125" style="2" customWidth="1"/>
    <col min="15877" max="15877" width="11.42578125" style="2" customWidth="1"/>
    <col min="15878" max="15879" width="10.7109375" style="2" customWidth="1"/>
    <col min="15880" max="15880" width="6.7109375" style="2" bestFit="1" customWidth="1"/>
    <col min="15881" max="15881" width="8" style="2" customWidth="1"/>
    <col min="15882" max="15882" width="10.7109375" style="2" customWidth="1"/>
    <col min="15883" max="15883" width="13.28515625" style="2" customWidth="1"/>
    <col min="15884" max="15884" width="11.7109375" style="2" customWidth="1"/>
    <col min="15885" max="15885" width="2.28515625" style="2" customWidth="1"/>
    <col min="15886" max="15886" width="19.28515625" style="2" bestFit="1" customWidth="1"/>
    <col min="15887" max="16127" width="9.140625" style="2"/>
    <col min="16128" max="16128" width="2.28515625" style="2" bestFit="1" customWidth="1"/>
    <col min="16129" max="16129" width="2" style="2" bestFit="1" customWidth="1"/>
    <col min="16130" max="16130" width="23.140625" style="2" customWidth="1"/>
    <col min="16131" max="16131" width="9.42578125" style="2" customWidth="1"/>
    <col min="16132" max="16132" width="8.5703125" style="2" customWidth="1"/>
    <col min="16133" max="16133" width="11.42578125" style="2" customWidth="1"/>
    <col min="16134" max="16135" width="10.7109375" style="2" customWidth="1"/>
    <col min="16136" max="16136" width="6.7109375" style="2" bestFit="1" customWidth="1"/>
    <col min="16137" max="16137" width="8" style="2" customWidth="1"/>
    <col min="16138" max="16138" width="10.7109375" style="2" customWidth="1"/>
    <col min="16139" max="16139" width="13.28515625" style="2" customWidth="1"/>
    <col min="16140" max="16140" width="11.7109375" style="2" customWidth="1"/>
    <col min="16141" max="16141" width="2.28515625" style="2" customWidth="1"/>
    <col min="16142" max="16142" width="19.28515625" style="2" bestFit="1" customWidth="1"/>
    <col min="16143" max="16384" width="9.140625" style="2"/>
  </cols>
  <sheetData>
    <row r="1" spans="1:14">
      <c r="C1" s="22" t="s">
        <v>70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9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1.2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5"/>
      <c r="B4" s="6"/>
      <c r="C4" s="6"/>
      <c r="D4" s="19" t="s">
        <v>71</v>
      </c>
      <c r="E4" s="19" t="s">
        <v>0</v>
      </c>
      <c r="F4" s="19" t="s">
        <v>1</v>
      </c>
      <c r="G4" s="19" t="s">
        <v>2</v>
      </c>
      <c r="H4" s="19" t="s">
        <v>3</v>
      </c>
      <c r="I4" s="19" t="s">
        <v>4</v>
      </c>
      <c r="J4" s="19" t="s">
        <v>5</v>
      </c>
      <c r="K4" s="19" t="s">
        <v>6</v>
      </c>
      <c r="L4" s="19" t="s">
        <v>7</v>
      </c>
      <c r="M4" s="19" t="s">
        <v>8</v>
      </c>
      <c r="N4" s="19" t="s">
        <v>9</v>
      </c>
    </row>
    <row r="5" spans="1:14" s="1" customFormat="1" ht="6" customHeight="1">
      <c r="A5" s="5"/>
      <c r="B5" s="5"/>
      <c r="C5" s="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0.5">
      <c r="A6" s="7" t="s">
        <v>10</v>
      </c>
      <c r="B6" s="20" t="s">
        <v>11</v>
      </c>
      <c r="C6" s="20"/>
      <c r="D6" s="10">
        <f t="shared" ref="D6:L6" si="0">D7+D8+D9+D10+D17+D24</f>
        <v>0</v>
      </c>
      <c r="E6" s="10">
        <f t="shared" si="0"/>
        <v>0</v>
      </c>
      <c r="F6" s="10">
        <f t="shared" si="0"/>
        <v>0</v>
      </c>
      <c r="G6" s="10">
        <f t="shared" si="0"/>
        <v>636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73644</v>
      </c>
      <c r="L6" s="10">
        <f t="shared" si="0"/>
        <v>74280</v>
      </c>
      <c r="M6" s="10">
        <f>M7+M8+M10+M17+M24</f>
        <v>96308181</v>
      </c>
      <c r="N6" s="10">
        <f>SUM(L6:M6)</f>
        <v>96382461</v>
      </c>
    </row>
    <row r="7" spans="1:14" ht="10.5">
      <c r="A7" s="7"/>
      <c r="B7" s="8" t="s">
        <v>12</v>
      </c>
      <c r="C7" s="8" t="s">
        <v>13</v>
      </c>
      <c r="D7" s="8"/>
      <c r="E7" s="9"/>
      <c r="F7" s="9"/>
      <c r="G7" s="9">
        <f>'[1]AXA HAYAT SİGORTA A.Ş.'!G4+'[1]anadolu hay'!G4+'[1]vakıf emek'!F4</f>
        <v>465</v>
      </c>
      <c r="H7" s="9"/>
      <c r="I7" s="9"/>
      <c r="J7" s="9"/>
      <c r="K7" s="9">
        <f>'[1]AXA HAYAT SİGORTA A.Ş.'!K4+'[1]anadolu hay'!K4+'[1]vakıf emek'!J4</f>
        <v>55485</v>
      </c>
      <c r="L7" s="9">
        <f>'[1]AXA HAYAT SİGORTA A.Ş.'!L4+'[1]anadolu hay'!L4+'[1]vakıf emek'!K4</f>
        <v>55950</v>
      </c>
      <c r="M7" s="9">
        <f>'[1]vakıf emek'!M4+'[1]anadolu hay'!M4+'[1]AXA HAYAT SİGORTA A.Ş.'!M4</f>
        <v>39815814</v>
      </c>
      <c r="N7" s="15">
        <f t="shared" ref="N7:N38" si="1">SUM(L7:M7)</f>
        <v>39871764</v>
      </c>
    </row>
    <row r="8" spans="1:14" ht="10.5">
      <c r="A8" s="7"/>
      <c r="B8" s="8" t="s">
        <v>14</v>
      </c>
      <c r="C8" s="8" t="s">
        <v>15</v>
      </c>
      <c r="D8" s="8"/>
      <c r="E8" s="9"/>
      <c r="F8" s="9"/>
      <c r="G8" s="9">
        <f>'[1]AXA HAYAT SİGORTA A.Ş.'!G5+'[1]anadolu hay'!G5+'[1]vakıf emek'!F5</f>
        <v>0</v>
      </c>
      <c r="H8" s="9"/>
      <c r="I8" s="9"/>
      <c r="J8" s="9"/>
      <c r="K8" s="9">
        <f>'[1]AXA HAYAT SİGORTA A.Ş.'!K5+'[1]anadolu hay'!K5+'[1]vakıf emek'!J5</f>
        <v>0</v>
      </c>
      <c r="L8" s="9">
        <f>'[1]AXA HAYAT SİGORTA A.Ş.'!L5+'[1]anadolu hay'!L5+'[1]vakıf emek'!K5</f>
        <v>0</v>
      </c>
      <c r="M8" s="9">
        <f>'[1]vakıf emek'!M5+'[1]anadolu hay'!M5+'[1]AXA HAYAT SİGORTA A.Ş.'!M5</f>
        <v>16231</v>
      </c>
      <c r="N8" s="15">
        <f t="shared" si="1"/>
        <v>16231</v>
      </c>
    </row>
    <row r="9" spans="1:14" ht="10.5">
      <c r="A9" s="7"/>
      <c r="B9" s="8" t="s">
        <v>16</v>
      </c>
      <c r="C9" s="8" t="s">
        <v>17</v>
      </c>
      <c r="D9" s="8"/>
      <c r="E9" s="9"/>
      <c r="F9" s="9"/>
      <c r="G9" s="9">
        <f>'[1]AXA HAYAT SİGORTA A.Ş.'!G6+'[1]anadolu hay'!G6+'[1]vakıf emek'!F6</f>
        <v>0</v>
      </c>
      <c r="H9" s="9"/>
      <c r="I9" s="9"/>
      <c r="J9" s="9"/>
      <c r="K9" s="9">
        <f>'[1]AXA HAYAT SİGORTA A.Ş.'!K6+'[1]anadolu hay'!K6+'[1]vakıf emek'!J6</f>
        <v>224</v>
      </c>
      <c r="L9" s="9">
        <f>'[1]AXA HAYAT SİGORTA A.Ş.'!L6+'[1]anadolu hay'!L6+'[1]vakıf emek'!K6</f>
        <v>224</v>
      </c>
      <c r="M9" s="9">
        <f>'[1]vakıf emek'!M6+'[1]anadolu hay'!M6+'[1]AXA HAYAT SİGORTA A.Ş.'!M6</f>
        <v>0</v>
      </c>
      <c r="N9" s="15">
        <f t="shared" si="1"/>
        <v>224</v>
      </c>
    </row>
    <row r="10" spans="1:14" ht="10.5">
      <c r="A10" s="7"/>
      <c r="B10" s="8" t="s">
        <v>18</v>
      </c>
      <c r="C10" s="8" t="s">
        <v>19</v>
      </c>
      <c r="D10" s="10">
        <f t="shared" ref="D10:L10" si="2">D11+D12+D13+D14+D15+D16</f>
        <v>0</v>
      </c>
      <c r="E10" s="10">
        <f t="shared" si="2"/>
        <v>0</v>
      </c>
      <c r="F10" s="10">
        <f t="shared" si="2"/>
        <v>0</v>
      </c>
      <c r="G10" s="10">
        <f t="shared" si="2"/>
        <v>171</v>
      </c>
      <c r="H10" s="10">
        <f t="shared" si="2"/>
        <v>0</v>
      </c>
      <c r="I10" s="10">
        <f t="shared" si="2"/>
        <v>0</v>
      </c>
      <c r="J10" s="10">
        <f t="shared" si="2"/>
        <v>0</v>
      </c>
      <c r="K10" s="10">
        <f t="shared" si="2"/>
        <v>10605</v>
      </c>
      <c r="L10" s="10">
        <f t="shared" si="2"/>
        <v>10776</v>
      </c>
      <c r="M10" s="10">
        <f>M11+M12+M13+M14+M15+M16</f>
        <v>47699125</v>
      </c>
      <c r="N10" s="10">
        <f t="shared" si="1"/>
        <v>47709901</v>
      </c>
    </row>
    <row r="11" spans="1:14" ht="10.5">
      <c r="A11" s="7"/>
      <c r="B11" s="8"/>
      <c r="C11" s="8" t="s">
        <v>20</v>
      </c>
      <c r="D11" s="8"/>
      <c r="E11" s="9"/>
      <c r="F11" s="9"/>
      <c r="G11" s="9">
        <f>'[1]AXA HAYAT SİGORTA A.Ş.'!G8+'[1]anadolu hay'!G8+'[1]vakıf emek'!F8</f>
        <v>171</v>
      </c>
      <c r="H11" s="9"/>
      <c r="I11" s="9"/>
      <c r="J11" s="9"/>
      <c r="K11" s="9">
        <f>'[1]AXA HAYAT SİGORTA A.Ş.'!K8+'[1]anadolu hay'!K8+'[1]vakıf emek'!J8</f>
        <v>10442</v>
      </c>
      <c r="L11" s="9">
        <f>'[1]AXA HAYAT SİGORTA A.Ş.'!L8+'[1]anadolu hay'!L8+'[1]vakıf emek'!K8</f>
        <v>10613</v>
      </c>
      <c r="M11" s="9">
        <f>'[1]vakıf emek'!M8+'[1]anadolu hay'!M8+'[1]AXA HAYAT SİGORTA A.Ş.'!M8</f>
        <v>1660419</v>
      </c>
      <c r="N11" s="15">
        <f t="shared" si="1"/>
        <v>1671032</v>
      </c>
    </row>
    <row r="12" spans="1:14" ht="10.5">
      <c r="A12" s="7"/>
      <c r="B12" s="8"/>
      <c r="C12" s="8" t="s">
        <v>21</v>
      </c>
      <c r="D12" s="8"/>
      <c r="E12" s="9"/>
      <c r="F12" s="9"/>
      <c r="G12" s="9"/>
      <c r="H12" s="9"/>
      <c r="I12" s="9"/>
      <c r="J12" s="9"/>
      <c r="K12" s="9">
        <f>'[1]AXA HAYAT SİGORTA A.Ş.'!K9+'[1]anadolu hay'!K9+'[1]vakıf emek'!J9</f>
        <v>163</v>
      </c>
      <c r="L12" s="9">
        <f>'[1]AXA HAYAT SİGORTA A.Ş.'!L9+'[1]anadolu hay'!L9+'[1]vakıf emek'!K9</f>
        <v>163</v>
      </c>
      <c r="M12" s="9">
        <f>'[1]vakıf emek'!M9+'[1]anadolu hay'!M9+'[1]AXA HAYAT SİGORTA A.Ş.'!M9</f>
        <v>103564</v>
      </c>
      <c r="N12" s="15">
        <f t="shared" si="1"/>
        <v>103727</v>
      </c>
    </row>
    <row r="13" spans="1:14" ht="10.5">
      <c r="A13" s="7"/>
      <c r="B13" s="8"/>
      <c r="C13" s="8" t="s">
        <v>22</v>
      </c>
      <c r="D13" s="8"/>
      <c r="E13" s="9"/>
      <c r="F13" s="9"/>
      <c r="G13" s="9"/>
      <c r="H13" s="9"/>
      <c r="I13" s="9"/>
      <c r="J13" s="9"/>
      <c r="K13" s="9">
        <f>'[1]AXA HAYAT SİGORTA A.Ş.'!K10+'[1]anadolu hay'!K10+'[1]vakıf emek'!J10</f>
        <v>0</v>
      </c>
      <c r="L13" s="9">
        <f>'[1]AXA HAYAT SİGORTA A.Ş.'!L10+'[1]anadolu hay'!L10+'[1]vakıf emek'!K10</f>
        <v>0</v>
      </c>
      <c r="M13" s="9">
        <f>'[1]vakıf emek'!M10+'[1]anadolu hay'!M10+'[1]AXA HAYAT SİGORTA A.Ş.'!M10</f>
        <v>31869906</v>
      </c>
      <c r="N13" s="15">
        <f t="shared" si="1"/>
        <v>31869906</v>
      </c>
    </row>
    <row r="14" spans="1:14" ht="10.5">
      <c r="A14" s="7"/>
      <c r="B14" s="8"/>
      <c r="C14" s="8" t="s">
        <v>23</v>
      </c>
      <c r="D14" s="8"/>
      <c r="E14" s="9"/>
      <c r="F14" s="9"/>
      <c r="G14" s="9"/>
      <c r="H14" s="9"/>
      <c r="I14" s="9"/>
      <c r="J14" s="9"/>
      <c r="K14" s="9">
        <f>'[1]AXA HAYAT SİGORTA A.Ş.'!K11+'[1]anadolu hay'!K11+'[1]vakıf emek'!J11</f>
        <v>0</v>
      </c>
      <c r="L14" s="9">
        <f>'[1]AXA HAYAT SİGORTA A.Ş.'!L11+'[1]anadolu hay'!L11+'[1]vakıf emek'!K11</f>
        <v>0</v>
      </c>
      <c r="M14" s="9">
        <f>'[1]vakıf emek'!M11+'[1]anadolu hay'!M11+'[1]AXA HAYAT SİGORTA A.Ş.'!M11</f>
        <v>14065214</v>
      </c>
      <c r="N14" s="15">
        <f t="shared" si="1"/>
        <v>14065214</v>
      </c>
    </row>
    <row r="15" spans="1:14" ht="10.5">
      <c r="A15" s="7"/>
      <c r="B15" s="8"/>
      <c r="C15" s="8" t="s">
        <v>24</v>
      </c>
      <c r="D15" s="8"/>
      <c r="E15" s="9"/>
      <c r="F15" s="9"/>
      <c r="G15" s="9"/>
      <c r="H15" s="9"/>
      <c r="I15" s="9"/>
      <c r="J15" s="9"/>
      <c r="K15" s="9">
        <f>'[1]AXA HAYAT SİGORTA A.Ş.'!K12+'[1]anadolu hay'!K12+'[1]vakıf emek'!J12</f>
        <v>0</v>
      </c>
      <c r="L15" s="9">
        <f>'[1]AXA HAYAT SİGORTA A.Ş.'!L12+'[1]anadolu hay'!L12+'[1]vakıf emek'!K12</f>
        <v>0</v>
      </c>
      <c r="M15" s="9">
        <f>'[1]vakıf emek'!M12+'[1]anadolu hay'!M12+'[1]AXA HAYAT SİGORTA A.Ş.'!M12</f>
        <v>22</v>
      </c>
      <c r="N15" s="15">
        <f t="shared" si="1"/>
        <v>22</v>
      </c>
    </row>
    <row r="16" spans="1:14" ht="10.5">
      <c r="A16" s="7"/>
      <c r="B16" s="8"/>
      <c r="C16" s="8" t="s">
        <v>25</v>
      </c>
      <c r="D16" s="8"/>
      <c r="E16" s="9"/>
      <c r="F16" s="9"/>
      <c r="G16" s="9"/>
      <c r="H16" s="9"/>
      <c r="I16" s="9"/>
      <c r="J16" s="9"/>
      <c r="K16" s="9">
        <f>'[1]AXA HAYAT SİGORTA A.Ş.'!K13+'[1]anadolu hay'!K13+'[1]vakıf emek'!J13</f>
        <v>0</v>
      </c>
      <c r="L16" s="9">
        <f>'[1]AXA HAYAT SİGORTA A.Ş.'!L13+'[1]anadolu hay'!L13+'[1]vakıf emek'!K13</f>
        <v>0</v>
      </c>
      <c r="M16" s="9">
        <f>'[1]vakıf emek'!M13+'[1]anadolu hay'!M13+'[1]AXA HAYAT SİGORTA A.Ş.'!M13</f>
        <v>0</v>
      </c>
      <c r="N16" s="15">
        <f t="shared" si="1"/>
        <v>0</v>
      </c>
    </row>
    <row r="17" spans="1:14" ht="10.5">
      <c r="A17" s="7"/>
      <c r="B17" s="8" t="s">
        <v>26</v>
      </c>
      <c r="C17" s="8" t="s">
        <v>27</v>
      </c>
      <c r="D17" s="10">
        <f t="shared" ref="D17:L17" si="3">D18+D19+D20+D21+D22+D23</f>
        <v>0</v>
      </c>
      <c r="E17" s="10">
        <f t="shared" si="3"/>
        <v>0</v>
      </c>
      <c r="F17" s="10">
        <f t="shared" si="3"/>
        <v>0</v>
      </c>
      <c r="G17" s="10">
        <f t="shared" si="3"/>
        <v>0</v>
      </c>
      <c r="H17" s="10">
        <f t="shared" si="3"/>
        <v>0</v>
      </c>
      <c r="I17" s="10">
        <f t="shared" si="3"/>
        <v>0</v>
      </c>
      <c r="J17" s="10">
        <f t="shared" si="3"/>
        <v>0</v>
      </c>
      <c r="K17" s="10">
        <f t="shared" si="3"/>
        <v>128</v>
      </c>
      <c r="L17" s="10">
        <f t="shared" si="3"/>
        <v>128</v>
      </c>
      <c r="M17" s="10">
        <f>M18+M19+M20+M21+M22+M23</f>
        <v>23827</v>
      </c>
      <c r="N17" s="10">
        <f t="shared" si="1"/>
        <v>23955</v>
      </c>
    </row>
    <row r="18" spans="1:14" ht="10.5">
      <c r="A18" s="7"/>
      <c r="B18" s="8"/>
      <c r="C18" s="8" t="s">
        <v>28</v>
      </c>
      <c r="D18" s="8"/>
      <c r="E18" s="9"/>
      <c r="F18" s="9"/>
      <c r="G18" s="9"/>
      <c r="H18" s="9"/>
      <c r="I18" s="9"/>
      <c r="J18" s="9"/>
      <c r="K18" s="9">
        <f>'[1]AXA HAYAT SİGORTA A.Ş.'!K15+'[1]anadolu hay'!K15+'[1]vakıf emek'!J15</f>
        <v>19</v>
      </c>
      <c r="L18" s="9">
        <f>'[1]AXA HAYAT SİGORTA A.Ş.'!L15+'[1]anadolu hay'!L15+'[1]vakıf emek'!K15</f>
        <v>19</v>
      </c>
      <c r="M18" s="9">
        <f>'[1]vakıf emek'!M15+'[1]anadolu hay'!M15+'[1]AXA HAYAT SİGORTA A.Ş.'!M15</f>
        <v>16661</v>
      </c>
      <c r="N18" s="15">
        <f t="shared" si="1"/>
        <v>16680</v>
      </c>
    </row>
    <row r="19" spans="1:14" ht="10.5">
      <c r="A19" s="7"/>
      <c r="B19" s="8"/>
      <c r="C19" s="8" t="s">
        <v>29</v>
      </c>
      <c r="D19" s="8"/>
      <c r="E19" s="9"/>
      <c r="F19" s="9"/>
      <c r="G19" s="9"/>
      <c r="H19" s="9"/>
      <c r="I19" s="9"/>
      <c r="J19" s="9"/>
      <c r="K19" s="9">
        <f>'[1]AXA HAYAT SİGORTA A.Ş.'!K16+'[1]anadolu hay'!K16+'[1]vakıf emek'!J16</f>
        <v>109</v>
      </c>
      <c r="L19" s="9">
        <f>'[1]AXA HAYAT SİGORTA A.Ş.'!L16+'[1]anadolu hay'!L16+'[1]vakıf emek'!K16</f>
        <v>109</v>
      </c>
      <c r="M19" s="9">
        <f>'[1]vakıf emek'!M16+'[1]anadolu hay'!M16+'[1]AXA HAYAT SİGORTA A.Ş.'!M16</f>
        <v>0</v>
      </c>
      <c r="N19" s="15">
        <f t="shared" si="1"/>
        <v>109</v>
      </c>
    </row>
    <row r="20" spans="1:14" ht="10.5">
      <c r="A20" s="7"/>
      <c r="B20" s="8"/>
      <c r="C20" s="8" t="s">
        <v>30</v>
      </c>
      <c r="D20" s="8"/>
      <c r="E20" s="9"/>
      <c r="F20" s="9"/>
      <c r="G20" s="9"/>
      <c r="H20" s="9"/>
      <c r="I20" s="9"/>
      <c r="J20" s="9"/>
      <c r="K20" s="9">
        <f>'[1]AXA HAYAT SİGORTA A.Ş.'!K17+'[1]anadolu hay'!K17+'[1]vakıf emek'!J17</f>
        <v>0</v>
      </c>
      <c r="L20" s="9">
        <f>'[1]AXA HAYAT SİGORTA A.Ş.'!L17+'[1]anadolu hay'!L17+'[1]vakıf emek'!K17</f>
        <v>0</v>
      </c>
      <c r="M20" s="9">
        <f>'[1]vakıf emek'!M17+'[1]anadolu hay'!M17+'[1]AXA HAYAT SİGORTA A.Ş.'!M17</f>
        <v>7166</v>
      </c>
      <c r="N20" s="15">
        <f t="shared" si="1"/>
        <v>7166</v>
      </c>
    </row>
    <row r="21" spans="1:14" ht="10.5">
      <c r="A21" s="7"/>
      <c r="B21" s="8"/>
      <c r="C21" s="8" t="s">
        <v>31</v>
      </c>
      <c r="D21" s="8"/>
      <c r="E21" s="9"/>
      <c r="F21" s="9"/>
      <c r="G21" s="9"/>
      <c r="H21" s="9"/>
      <c r="I21" s="9"/>
      <c r="J21" s="9"/>
      <c r="K21" s="9">
        <f>'[1]AXA HAYAT SİGORTA A.Ş.'!K18+'[1]anadolu hay'!K18+'[1]vakıf emek'!J18</f>
        <v>0</v>
      </c>
      <c r="L21" s="9">
        <f>'[1]AXA HAYAT SİGORTA A.Ş.'!L18+'[1]anadolu hay'!L18+'[1]vakıf emek'!K18</f>
        <v>0</v>
      </c>
      <c r="M21" s="9">
        <f>'[1]vakıf emek'!M18+'[1]anadolu hay'!M18+'[1]AXA HAYAT SİGORTA A.Ş.'!M18</f>
        <v>0</v>
      </c>
      <c r="N21" s="15">
        <f t="shared" si="1"/>
        <v>0</v>
      </c>
    </row>
    <row r="22" spans="1:14" ht="10.5">
      <c r="A22" s="7"/>
      <c r="B22" s="8"/>
      <c r="C22" s="8" t="s">
        <v>32</v>
      </c>
      <c r="D22" s="8"/>
      <c r="E22" s="9"/>
      <c r="F22" s="9"/>
      <c r="G22" s="9"/>
      <c r="H22" s="9"/>
      <c r="I22" s="9"/>
      <c r="J22" s="9"/>
      <c r="K22" s="9">
        <f>'[1]AXA HAYAT SİGORTA A.Ş.'!K19+'[1]anadolu hay'!K19+'[1]vakıf emek'!J19</f>
        <v>0</v>
      </c>
      <c r="L22" s="9">
        <f>'[1]AXA HAYAT SİGORTA A.Ş.'!L19+'[1]anadolu hay'!L19+'[1]vakıf emek'!K19</f>
        <v>0</v>
      </c>
      <c r="M22" s="9">
        <f>'[1]vakıf emek'!M19+'[1]anadolu hay'!M19+'[1]AXA HAYAT SİGORTA A.Ş.'!M19</f>
        <v>0</v>
      </c>
      <c r="N22" s="15">
        <f t="shared" si="1"/>
        <v>0</v>
      </c>
    </row>
    <row r="23" spans="1:14" ht="10.5">
      <c r="A23" s="7"/>
      <c r="B23" s="8"/>
      <c r="C23" s="8" t="s">
        <v>33</v>
      </c>
      <c r="D23" s="8"/>
      <c r="E23" s="9"/>
      <c r="F23" s="9"/>
      <c r="G23" s="9"/>
      <c r="H23" s="9"/>
      <c r="I23" s="9"/>
      <c r="J23" s="9"/>
      <c r="K23" s="9">
        <f>'[1]AXA HAYAT SİGORTA A.Ş.'!K20+'[1]anadolu hay'!K20+'[1]vakıf emek'!J20</f>
        <v>0</v>
      </c>
      <c r="L23" s="9">
        <f>'[1]AXA HAYAT SİGORTA A.Ş.'!L20+'[1]anadolu hay'!L20+'[1]vakıf emek'!K20</f>
        <v>0</v>
      </c>
      <c r="M23" s="9">
        <f>'[1]vakıf emek'!M20+'[1]anadolu hay'!M20+'[1]AXA HAYAT SİGORTA A.Ş.'!M20</f>
        <v>0</v>
      </c>
      <c r="N23" s="15">
        <f t="shared" si="1"/>
        <v>0</v>
      </c>
    </row>
    <row r="24" spans="1:14" ht="10.5">
      <c r="A24" s="7"/>
      <c r="B24" s="8" t="s">
        <v>34</v>
      </c>
      <c r="C24" s="8" t="s">
        <v>35</v>
      </c>
      <c r="D24" s="8"/>
      <c r="E24" s="9"/>
      <c r="F24" s="9"/>
      <c r="G24" s="9"/>
      <c r="H24" s="9"/>
      <c r="I24" s="9"/>
      <c r="J24" s="9"/>
      <c r="K24" s="9">
        <f>'[1]AXA HAYAT SİGORTA A.Ş.'!K21+'[1]anadolu hay'!K21+'[1]vakıf emek'!J21</f>
        <v>7202</v>
      </c>
      <c r="L24" s="9">
        <f>'[1]AXA HAYAT SİGORTA A.Ş.'!L21+'[1]anadolu hay'!L21+'[1]vakıf emek'!K21</f>
        <v>7202</v>
      </c>
      <c r="M24" s="9">
        <f>'[1]vakıf emek'!M21+'[1]anadolu hay'!M21+'[1]AXA HAYAT SİGORTA A.Ş.'!M21</f>
        <v>8753184</v>
      </c>
      <c r="N24" s="15">
        <f t="shared" si="1"/>
        <v>8760386</v>
      </c>
    </row>
    <row r="25" spans="1:14" ht="10.5">
      <c r="A25" s="7" t="s">
        <v>36</v>
      </c>
      <c r="B25" s="8"/>
      <c r="C25" s="8" t="s">
        <v>37</v>
      </c>
      <c r="D25" s="10">
        <f t="shared" ref="D25:L25" si="4">D26+D27+D28+D29+D37</f>
        <v>0</v>
      </c>
      <c r="E25" s="10">
        <f t="shared" si="4"/>
        <v>0</v>
      </c>
      <c r="F25" s="10">
        <f t="shared" si="4"/>
        <v>0</v>
      </c>
      <c r="G25" s="10">
        <f t="shared" si="4"/>
        <v>241</v>
      </c>
      <c r="H25" s="10">
        <f t="shared" si="4"/>
        <v>0</v>
      </c>
      <c r="I25" s="10">
        <f t="shared" si="4"/>
        <v>0</v>
      </c>
      <c r="J25" s="10">
        <f t="shared" si="4"/>
        <v>0</v>
      </c>
      <c r="K25" s="10">
        <f t="shared" si="4"/>
        <v>53152</v>
      </c>
      <c r="L25" s="10">
        <f t="shared" si="4"/>
        <v>53393</v>
      </c>
      <c r="M25" s="10">
        <f>M26+M27+M28+M29</f>
        <v>94047418</v>
      </c>
      <c r="N25" s="10">
        <f t="shared" si="1"/>
        <v>94100811</v>
      </c>
    </row>
    <row r="26" spans="1:14" ht="10.5">
      <c r="A26" s="7"/>
      <c r="B26" s="8" t="s">
        <v>12</v>
      </c>
      <c r="C26" s="8" t="s">
        <v>38</v>
      </c>
      <c r="D26" s="8"/>
      <c r="E26" s="9"/>
      <c r="F26" s="9"/>
      <c r="G26" s="9">
        <f>'[1]AXA HAYAT SİGORTA A.Ş.'!G23+'[1]anadolu hay'!G23+'[1]vakıf emek'!F23</f>
        <v>0</v>
      </c>
      <c r="H26" s="9"/>
      <c r="I26" s="9"/>
      <c r="J26" s="9"/>
      <c r="K26" s="9">
        <f>'[1]AXA HAYAT SİGORTA A.Ş.'!K23+'[1]anadolu hay'!K23+'[1]vakıf emek'!J23</f>
        <v>57</v>
      </c>
      <c r="L26" s="9">
        <f>'[1]AXA HAYAT SİGORTA A.Ş.'!L23+'[1]anadolu hay'!L23+'[1]vakıf emek'!K23</f>
        <v>57</v>
      </c>
      <c r="M26" s="9">
        <f>'[1]vakıf emek'!M23+'[1]anadolu hay'!M23+'[1]AXA HAYAT SİGORTA A.Ş.'!M23</f>
        <v>55920</v>
      </c>
      <c r="N26" s="15">
        <f t="shared" si="1"/>
        <v>55977</v>
      </c>
    </row>
    <row r="27" spans="1:14" ht="10.5">
      <c r="A27" s="7"/>
      <c r="B27" s="8" t="s">
        <v>14</v>
      </c>
      <c r="C27" s="8" t="s">
        <v>39</v>
      </c>
      <c r="D27" s="8"/>
      <c r="E27" s="9"/>
      <c r="F27" s="9"/>
      <c r="G27" s="9">
        <f>'[1]AXA HAYAT SİGORTA A.Ş.'!G24+'[1]anadolu hay'!G24+'[1]vakıf emek'!F24</f>
        <v>85</v>
      </c>
      <c r="H27" s="9"/>
      <c r="I27" s="9"/>
      <c r="J27" s="9"/>
      <c r="K27" s="9">
        <f>'[1]AXA HAYAT SİGORTA A.Ş.'!K24+'[1]anadolu hay'!K24+'[1]vakıf emek'!J24</f>
        <v>6553</v>
      </c>
      <c r="L27" s="9">
        <f>'[1]AXA HAYAT SİGORTA A.Ş.'!L24+'[1]anadolu hay'!L24+'[1]vakıf emek'!K24</f>
        <v>6638</v>
      </c>
      <c r="M27" s="9">
        <f>'[1]vakıf emek'!M24+'[1]anadolu hay'!M24+'[1]AXA HAYAT SİGORTA A.Ş.'!M24</f>
        <v>516441</v>
      </c>
      <c r="N27" s="15">
        <f t="shared" si="1"/>
        <v>523079</v>
      </c>
    </row>
    <row r="28" spans="1:14" ht="10.5">
      <c r="A28" s="7"/>
      <c r="B28" s="8" t="s">
        <v>16</v>
      </c>
      <c r="C28" s="8" t="s">
        <v>40</v>
      </c>
      <c r="D28" s="8"/>
      <c r="E28" s="9"/>
      <c r="F28" s="9"/>
      <c r="G28" s="9">
        <f>'[1]AXA HAYAT SİGORTA A.Ş.'!G25+'[1]anadolu hay'!G25+'[1]vakıf emek'!F25</f>
        <v>0</v>
      </c>
      <c r="H28" s="9"/>
      <c r="I28" s="9"/>
      <c r="J28" s="9"/>
      <c r="K28" s="9">
        <f>'[1]AXA HAYAT SİGORTA A.Ş.'!K25+'[1]anadolu hay'!K25+'[1]vakıf emek'!J25</f>
        <v>26530</v>
      </c>
      <c r="L28" s="9">
        <f>'[1]AXA HAYAT SİGORTA A.Ş.'!L25+'[1]anadolu hay'!L25+'[1]vakıf emek'!K25</f>
        <v>26530</v>
      </c>
      <c r="M28" s="9">
        <f>'[1]vakıf emek'!M25+'[1]anadolu hay'!M25+'[1]AXA HAYAT SİGORTA A.Ş.'!M25</f>
        <v>10413150</v>
      </c>
      <c r="N28" s="15">
        <f t="shared" si="1"/>
        <v>10439680</v>
      </c>
    </row>
    <row r="29" spans="1:14" ht="10.5">
      <c r="A29" s="7"/>
      <c r="B29" s="8" t="s">
        <v>18</v>
      </c>
      <c r="C29" s="8" t="s">
        <v>41</v>
      </c>
      <c r="D29" s="10">
        <f t="shared" ref="D29:L29" si="5">D30+D31</f>
        <v>0</v>
      </c>
      <c r="E29" s="10">
        <f t="shared" si="5"/>
        <v>0</v>
      </c>
      <c r="F29" s="10">
        <f t="shared" si="5"/>
        <v>0</v>
      </c>
      <c r="G29" s="10">
        <f>G30+G31+G32</f>
        <v>156</v>
      </c>
      <c r="H29" s="10">
        <f t="shared" si="5"/>
        <v>0</v>
      </c>
      <c r="I29" s="10">
        <f t="shared" si="5"/>
        <v>0</v>
      </c>
      <c r="J29" s="10">
        <f t="shared" si="5"/>
        <v>0</v>
      </c>
      <c r="K29" s="10">
        <f t="shared" si="5"/>
        <v>18860</v>
      </c>
      <c r="L29" s="10">
        <f t="shared" si="5"/>
        <v>19016</v>
      </c>
      <c r="M29" s="10">
        <f>M30+M31+M33+M34+M35+M36+M37</f>
        <v>83061907</v>
      </c>
      <c r="N29" s="10">
        <f t="shared" si="1"/>
        <v>83080923</v>
      </c>
    </row>
    <row r="30" spans="1:14" ht="10.5">
      <c r="A30" s="7"/>
      <c r="B30" s="8"/>
      <c r="C30" s="8" t="s">
        <v>20</v>
      </c>
      <c r="D30" s="8"/>
      <c r="E30" s="9"/>
      <c r="F30" s="9"/>
      <c r="G30" s="9">
        <f>'[1]AXA HAYAT SİGORTA A.Ş.'!G27+'[1]anadolu hay'!G27+'[1]vakıf emek'!F27</f>
        <v>156</v>
      </c>
      <c r="H30" s="9"/>
      <c r="I30" s="9"/>
      <c r="J30" s="9"/>
      <c r="K30" s="9">
        <f>'[1]AXA HAYAT SİGORTA A.Ş.'!K27+'[1]anadolu hay'!K27+'[1]vakıf emek'!J27</f>
        <v>18587</v>
      </c>
      <c r="L30" s="9">
        <f>'[1]AXA HAYAT SİGORTA A.Ş.'!L27+'[1]anadolu hay'!L27+'[1]vakıf emek'!K27</f>
        <v>18743</v>
      </c>
      <c r="M30" s="9">
        <f>'[1]vakıf emek'!M27+'[1]anadolu hay'!M27+'[1]AXA HAYAT SİGORTA A.Ş.'!M27</f>
        <v>1404986</v>
      </c>
      <c r="N30" s="15">
        <f t="shared" si="1"/>
        <v>1423729</v>
      </c>
    </row>
    <row r="31" spans="1:14" ht="10.5">
      <c r="A31" s="7"/>
      <c r="B31" s="8"/>
      <c r="C31" s="8" t="s">
        <v>21</v>
      </c>
      <c r="D31" s="8"/>
      <c r="E31" s="9"/>
      <c r="F31" s="9"/>
      <c r="G31" s="9"/>
      <c r="H31" s="9"/>
      <c r="I31" s="9"/>
      <c r="J31" s="9"/>
      <c r="K31" s="9">
        <f>'[1]AXA HAYAT SİGORTA A.Ş.'!K28+'[1]anadolu hay'!K28+'[1]vakıf emek'!J28</f>
        <v>273</v>
      </c>
      <c r="L31" s="9">
        <f>'[1]AXA HAYAT SİGORTA A.Ş.'!L28+'[1]anadolu hay'!L28+'[1]vakıf emek'!K28</f>
        <v>273</v>
      </c>
      <c r="M31" s="9">
        <f>'[1]vakıf emek'!M28+'[1]anadolu hay'!M28+'[1]AXA HAYAT SİGORTA A.Ş.'!M28</f>
        <v>217474</v>
      </c>
      <c r="N31" s="15">
        <f t="shared" si="1"/>
        <v>217747</v>
      </c>
    </row>
    <row r="32" spans="1:14" ht="10.5">
      <c r="A32" s="7"/>
      <c r="B32" s="8"/>
      <c r="C32" s="8" t="s">
        <v>42</v>
      </c>
      <c r="D32" s="8"/>
      <c r="E32" s="9"/>
      <c r="F32" s="9"/>
      <c r="G32" s="9"/>
      <c r="H32" s="9"/>
      <c r="I32" s="9"/>
      <c r="J32" s="9"/>
      <c r="K32" s="9">
        <f>'[1]AXA HAYAT SİGORTA A.Ş.'!K29+'[1]anadolu hay'!K29+'[1]vakıf emek'!J29</f>
        <v>0</v>
      </c>
      <c r="L32" s="9">
        <f>'[1]AXA HAYAT SİGORTA A.Ş.'!L29+'[1]anadolu hay'!L29+'[1]vakıf emek'!K29</f>
        <v>0</v>
      </c>
      <c r="M32" s="9">
        <f>'[1]vakıf emek'!M29+'[1]anadolu hay'!M29+'[1]AXA HAYAT SİGORTA A.Ş.'!M29</f>
        <v>0</v>
      </c>
      <c r="N32" s="15">
        <f t="shared" si="1"/>
        <v>0</v>
      </c>
    </row>
    <row r="33" spans="1:14" ht="10.5">
      <c r="A33" s="7"/>
      <c r="B33" s="8"/>
      <c r="C33" s="8" t="s">
        <v>43</v>
      </c>
      <c r="D33" s="8"/>
      <c r="E33" s="9"/>
      <c r="F33" s="9"/>
      <c r="G33" s="9"/>
      <c r="H33" s="9"/>
      <c r="I33" s="9"/>
      <c r="J33" s="9"/>
      <c r="K33" s="9">
        <f>'[1]AXA HAYAT SİGORTA A.Ş.'!K30+'[1]anadolu hay'!K30+'[1]vakıf emek'!J30</f>
        <v>0</v>
      </c>
      <c r="L33" s="9">
        <f>'[1]AXA HAYAT SİGORTA A.Ş.'!L30+'[1]anadolu hay'!L30+'[1]vakıf emek'!K30</f>
        <v>0</v>
      </c>
      <c r="M33" s="9">
        <f>'[1]vakıf emek'!M30+'[1]anadolu hay'!M30+'[1]AXA HAYAT SİGORTA A.Ş.'!M30</f>
        <v>62430605</v>
      </c>
      <c r="N33" s="15">
        <f t="shared" si="1"/>
        <v>62430605</v>
      </c>
    </row>
    <row r="34" spans="1:14" ht="10.5">
      <c r="A34" s="7"/>
      <c r="B34" s="8"/>
      <c r="C34" s="8" t="s">
        <v>44</v>
      </c>
      <c r="D34" s="8"/>
      <c r="E34" s="9"/>
      <c r="F34" s="9"/>
      <c r="G34" s="9"/>
      <c r="H34" s="9"/>
      <c r="I34" s="9"/>
      <c r="J34" s="9"/>
      <c r="K34" s="9">
        <f>'[1]AXA HAYAT SİGORTA A.Ş.'!K31+'[1]anadolu hay'!K31+'[1]vakıf emek'!J31</f>
        <v>0</v>
      </c>
      <c r="L34" s="9">
        <f>'[1]AXA HAYAT SİGORTA A.Ş.'!L31+'[1]anadolu hay'!L31+'[1]vakıf emek'!K31</f>
        <v>0</v>
      </c>
      <c r="M34" s="9">
        <f>'[1]vakıf emek'!M31+'[1]anadolu hay'!M31+'[1]AXA HAYAT SİGORTA A.Ş.'!M31</f>
        <v>0</v>
      </c>
      <c r="N34" s="15">
        <f t="shared" si="1"/>
        <v>0</v>
      </c>
    </row>
    <row r="35" spans="1:14" ht="10.5">
      <c r="A35" s="7"/>
      <c r="B35" s="8"/>
      <c r="C35" s="8" t="s">
        <v>45</v>
      </c>
      <c r="D35" s="8"/>
      <c r="E35" s="9"/>
      <c r="F35" s="9"/>
      <c r="G35" s="9"/>
      <c r="H35" s="9"/>
      <c r="I35" s="9"/>
      <c r="J35" s="9"/>
      <c r="K35" s="9">
        <f>'[1]AXA HAYAT SİGORTA A.Ş.'!K32+'[1]anadolu hay'!K32+'[1]vakıf emek'!J32</f>
        <v>0</v>
      </c>
      <c r="L35" s="9">
        <f>'[1]AXA HAYAT SİGORTA A.Ş.'!L32+'[1]anadolu hay'!L32+'[1]vakıf emek'!K32</f>
        <v>0</v>
      </c>
      <c r="M35" s="9">
        <f>'[1]vakıf emek'!M32+'[1]anadolu hay'!M32+'[1]AXA HAYAT SİGORTA A.Ş.'!M32</f>
        <v>19008417</v>
      </c>
      <c r="N35" s="15">
        <f t="shared" si="1"/>
        <v>19008417</v>
      </c>
    </row>
    <row r="36" spans="1:14" ht="10.5">
      <c r="A36" s="7"/>
      <c r="B36" s="8"/>
      <c r="C36" s="8" t="s">
        <v>46</v>
      </c>
      <c r="D36" s="8"/>
      <c r="E36" s="9"/>
      <c r="F36" s="9"/>
      <c r="G36" s="9"/>
      <c r="H36" s="9"/>
      <c r="I36" s="9"/>
      <c r="J36" s="9"/>
      <c r="K36" s="9">
        <f>'[1]AXA HAYAT SİGORTA A.Ş.'!K33+'[1]anadolu hay'!K33+'[1]vakıf emek'!J33</f>
        <v>0</v>
      </c>
      <c r="L36" s="9">
        <f>'[1]AXA HAYAT SİGORTA A.Ş.'!L33+'[1]anadolu hay'!L33+'[1]vakıf emek'!K33</f>
        <v>0</v>
      </c>
      <c r="M36" s="9">
        <f>'[1]vakıf emek'!M33+'[1]anadolu hay'!M33+'[1]AXA HAYAT SİGORTA A.Ş.'!M33</f>
        <v>0</v>
      </c>
      <c r="N36" s="15">
        <f t="shared" si="1"/>
        <v>0</v>
      </c>
    </row>
    <row r="37" spans="1:14" ht="10.5">
      <c r="A37" s="7"/>
      <c r="B37" s="8" t="s">
        <v>26</v>
      </c>
      <c r="C37" s="8" t="s">
        <v>47</v>
      </c>
      <c r="D37" s="8"/>
      <c r="E37" s="9"/>
      <c r="F37" s="9"/>
      <c r="G37" s="9"/>
      <c r="H37" s="9"/>
      <c r="I37" s="9"/>
      <c r="J37" s="9"/>
      <c r="K37" s="9">
        <f>'[1]AXA HAYAT SİGORTA A.Ş.'!K34+'[1]anadolu hay'!K34+'[1]vakıf emek'!J34</f>
        <v>1152</v>
      </c>
      <c r="L37" s="9">
        <f>'[1]AXA HAYAT SİGORTA A.Ş.'!L34+'[1]anadolu hay'!L34+'[1]vakıf emek'!K34</f>
        <v>1152</v>
      </c>
      <c r="M37" s="9">
        <f>'[1]vakıf emek'!M34+'[1]anadolu hay'!M34+'[1]AXA HAYAT SİGORTA A.Ş.'!M34</f>
        <v>425</v>
      </c>
      <c r="N37" s="15">
        <f t="shared" si="1"/>
        <v>1577</v>
      </c>
    </row>
    <row r="38" spans="1:14" ht="10.5">
      <c r="A38" s="11" t="s">
        <v>48</v>
      </c>
      <c r="B38" s="12"/>
      <c r="C38" s="12" t="s">
        <v>49</v>
      </c>
      <c r="D38" s="13">
        <f>D6-D25</f>
        <v>0</v>
      </c>
      <c r="E38" s="13">
        <f>E6-E25</f>
        <v>0</v>
      </c>
      <c r="F38" s="13">
        <f>F6-F25</f>
        <v>0</v>
      </c>
      <c r="G38" s="13">
        <f>G6-G25</f>
        <v>395</v>
      </c>
      <c r="H38" s="13">
        <f>H6-H25</f>
        <v>0</v>
      </c>
      <c r="I38" s="13">
        <f>I6-I25</f>
        <v>0</v>
      </c>
      <c r="J38" s="13"/>
      <c r="K38" s="13"/>
      <c r="L38" s="13">
        <f>L6-L25</f>
        <v>20887</v>
      </c>
      <c r="M38" s="13">
        <f>M6-M25</f>
        <v>2260763</v>
      </c>
      <c r="N38" s="16">
        <f t="shared" si="1"/>
        <v>2281650</v>
      </c>
    </row>
    <row r="39" spans="1:14" ht="10.5">
      <c r="A39" s="7" t="s">
        <v>50</v>
      </c>
      <c r="B39" s="8"/>
      <c r="C39" s="8" t="s">
        <v>51</v>
      </c>
      <c r="D39" s="8"/>
      <c r="E39" s="9"/>
      <c r="F39" s="9"/>
      <c r="G39" s="14"/>
      <c r="H39" s="9"/>
      <c r="I39" s="9"/>
      <c r="J39" s="9"/>
      <c r="K39" s="9"/>
      <c r="L39" s="9"/>
      <c r="M39" s="10">
        <f>M40+M41+M42+M43+M44+M45</f>
        <v>646217</v>
      </c>
      <c r="N39" s="10">
        <f t="shared" ref="N39:N56" si="6">SUM(M39:M39)</f>
        <v>646217</v>
      </c>
    </row>
    <row r="40" spans="1:14" ht="10.5">
      <c r="A40" s="7"/>
      <c r="B40" s="8" t="s">
        <v>12</v>
      </c>
      <c r="C40" s="8" t="s">
        <v>52</v>
      </c>
      <c r="D40" s="8"/>
      <c r="E40" s="9"/>
      <c r="F40" s="9"/>
      <c r="G40" s="14"/>
      <c r="H40" s="9"/>
      <c r="I40" s="9"/>
      <c r="J40" s="9"/>
      <c r="K40" s="9"/>
      <c r="L40" s="9"/>
      <c r="M40" s="9">
        <f>'[1]vakıf emek'!M38+'[1]anadolu hay'!M38+'[1]AXA HAYAT SİGORTA A.Ş.'!M38</f>
        <v>325509</v>
      </c>
      <c r="N40" s="9">
        <f t="shared" si="6"/>
        <v>325509</v>
      </c>
    </row>
    <row r="41" spans="1:14" ht="10.5">
      <c r="A41" s="7"/>
      <c r="B41" s="8" t="s">
        <v>14</v>
      </c>
      <c r="C41" s="8" t="s">
        <v>53</v>
      </c>
      <c r="D41" s="8"/>
      <c r="E41" s="9"/>
      <c r="F41" s="9"/>
      <c r="G41" s="14"/>
      <c r="H41" s="9"/>
      <c r="I41" s="9"/>
      <c r="J41" s="9"/>
      <c r="K41" s="9"/>
      <c r="L41" s="9"/>
      <c r="M41" s="9">
        <f>'[1]vakıf emek'!M39+'[1]anadolu hay'!M39+'[1]AXA HAYAT SİGORTA A.Ş.'!M39</f>
        <v>222735</v>
      </c>
      <c r="N41" s="9">
        <f t="shared" si="6"/>
        <v>222735</v>
      </c>
    </row>
    <row r="42" spans="1:14" ht="10.5">
      <c r="A42" s="7"/>
      <c r="B42" s="8" t="s">
        <v>16</v>
      </c>
      <c r="C42" s="8" t="s">
        <v>54</v>
      </c>
      <c r="D42" s="8"/>
      <c r="E42" s="9"/>
      <c r="F42" s="9"/>
      <c r="G42" s="14"/>
      <c r="H42" s="9"/>
      <c r="I42" s="9"/>
      <c r="J42" s="9"/>
      <c r="K42" s="9"/>
      <c r="L42" s="9"/>
      <c r="M42" s="9">
        <f>'[1]vakıf emek'!M40+'[1]anadolu hay'!M40+'[1]AXA HAYAT SİGORTA A.Ş.'!M40</f>
        <v>16864</v>
      </c>
      <c r="N42" s="9">
        <f t="shared" si="6"/>
        <v>16864</v>
      </c>
    </row>
    <row r="43" spans="1:14" ht="10.5">
      <c r="A43" s="7"/>
      <c r="B43" s="8" t="s">
        <v>18</v>
      </c>
      <c r="C43" s="8" t="s">
        <v>55</v>
      </c>
      <c r="D43" s="8"/>
      <c r="E43" s="9"/>
      <c r="F43" s="9"/>
      <c r="G43" s="14"/>
      <c r="H43" s="9"/>
      <c r="I43" s="9"/>
      <c r="J43" s="9"/>
      <c r="K43" s="9"/>
      <c r="L43" s="9"/>
      <c r="M43" s="9">
        <f>'[1]vakıf emek'!M41+'[1]anadolu hay'!M41+'[1]AXA HAYAT SİGORTA A.Ş.'!M41</f>
        <v>40730</v>
      </c>
      <c r="N43" s="9">
        <f t="shared" si="6"/>
        <v>40730</v>
      </c>
    </row>
    <row r="44" spans="1:14" ht="10.5">
      <c r="A44" s="7"/>
      <c r="B44" s="8" t="s">
        <v>26</v>
      </c>
      <c r="C44" s="8" t="s">
        <v>56</v>
      </c>
      <c r="D44" s="8"/>
      <c r="E44" s="9"/>
      <c r="F44" s="9"/>
      <c r="G44" s="14"/>
      <c r="H44" s="9"/>
      <c r="I44" s="9"/>
      <c r="J44" s="9"/>
      <c r="K44" s="9"/>
      <c r="L44" s="9"/>
      <c r="M44" s="9">
        <f>'[1]vakıf emek'!M42+'[1]anadolu hay'!M42+'[1]AXA HAYAT SİGORTA A.Ş.'!M42</f>
        <v>31389</v>
      </c>
      <c r="N44" s="9">
        <f t="shared" si="6"/>
        <v>31389</v>
      </c>
    </row>
    <row r="45" spans="1:14" ht="10.5">
      <c r="A45" s="7"/>
      <c r="B45" s="8" t="s">
        <v>34</v>
      </c>
      <c r="C45" s="8" t="s">
        <v>47</v>
      </c>
      <c r="D45" s="8"/>
      <c r="E45" s="9"/>
      <c r="F45" s="9"/>
      <c r="G45" s="14"/>
      <c r="H45" s="9"/>
      <c r="I45" s="9"/>
      <c r="J45" s="9"/>
      <c r="K45" s="9"/>
      <c r="L45" s="9"/>
      <c r="M45" s="9">
        <f>'[1]vakıf emek'!M43+'[1]anadolu hay'!M43+'[1]AXA HAYAT SİGORTA A.Ş.'!M43</f>
        <v>8990</v>
      </c>
      <c r="N45" s="9">
        <f t="shared" si="6"/>
        <v>8990</v>
      </c>
    </row>
    <row r="46" spans="1:14" ht="10.5">
      <c r="A46" s="7" t="s">
        <v>57</v>
      </c>
      <c r="B46" s="8"/>
      <c r="C46" s="8" t="s">
        <v>58</v>
      </c>
      <c r="D46" s="8"/>
      <c r="E46" s="9"/>
      <c r="F46" s="9"/>
      <c r="G46" s="14"/>
      <c r="H46" s="9"/>
      <c r="I46" s="9"/>
      <c r="J46" s="9"/>
      <c r="K46" s="9"/>
      <c r="L46" s="9"/>
      <c r="M46" s="10">
        <f>M47+M48+M49+M50+M51+M52</f>
        <v>67194</v>
      </c>
      <c r="N46" s="10">
        <f t="shared" si="6"/>
        <v>67194</v>
      </c>
    </row>
    <row r="47" spans="1:14" ht="10.5">
      <c r="A47" s="7"/>
      <c r="B47" s="8" t="s">
        <v>12</v>
      </c>
      <c r="C47" s="8" t="s">
        <v>59</v>
      </c>
      <c r="D47" s="8"/>
      <c r="E47" s="9"/>
      <c r="F47" s="9"/>
      <c r="G47" s="9"/>
      <c r="H47" s="9"/>
      <c r="I47" s="9"/>
      <c r="J47" s="9"/>
      <c r="K47" s="9"/>
      <c r="L47" s="9"/>
      <c r="M47" s="9">
        <f>'[1]vakıf emek'!M45+'[1]anadolu hay'!M45+'[1]AXA HAYAT SİGORTA A.Ş.'!M45</f>
        <v>56693</v>
      </c>
      <c r="N47" s="9">
        <f t="shared" si="6"/>
        <v>56693</v>
      </c>
    </row>
    <row r="48" spans="1:14" ht="10.5">
      <c r="A48" s="7"/>
      <c r="B48" s="8" t="s">
        <v>14</v>
      </c>
      <c r="C48" s="8" t="s">
        <v>60</v>
      </c>
      <c r="D48" s="8"/>
      <c r="E48" s="9"/>
      <c r="F48" s="9"/>
      <c r="G48" s="9"/>
      <c r="H48" s="9"/>
      <c r="I48" s="9"/>
      <c r="J48" s="9"/>
      <c r="K48" s="9"/>
      <c r="L48" s="9"/>
      <c r="M48" s="9">
        <f>'[1]vakıf emek'!M46+'[1]anadolu hay'!M46+'[1]AXA HAYAT SİGORTA A.Ş.'!M46</f>
        <v>0</v>
      </c>
      <c r="N48" s="9">
        <f t="shared" si="6"/>
        <v>0</v>
      </c>
    </row>
    <row r="49" spans="1:14" ht="10.5">
      <c r="A49" s="7"/>
      <c r="B49" s="8" t="s">
        <v>16</v>
      </c>
      <c r="C49" s="8" t="s">
        <v>61</v>
      </c>
      <c r="D49" s="8"/>
      <c r="E49" s="9"/>
      <c r="F49" s="9"/>
      <c r="G49" s="9"/>
      <c r="H49" s="9"/>
      <c r="I49" s="9"/>
      <c r="J49" s="9"/>
      <c r="K49" s="9"/>
      <c r="L49" s="9"/>
      <c r="M49" s="9">
        <f>'[1]vakıf emek'!M47+'[1]anadolu hay'!M47+'[1]AXA HAYAT SİGORTA A.Ş.'!M47</f>
        <v>0</v>
      </c>
      <c r="N49" s="9">
        <f t="shared" si="6"/>
        <v>0</v>
      </c>
    </row>
    <row r="50" spans="1:14" ht="10.5">
      <c r="A50" s="7"/>
      <c r="B50" s="8" t="s">
        <v>18</v>
      </c>
      <c r="C50" s="8" t="s">
        <v>62</v>
      </c>
      <c r="D50" s="8"/>
      <c r="E50" s="9"/>
      <c r="F50" s="9"/>
      <c r="G50" s="9"/>
      <c r="H50" s="9"/>
      <c r="I50" s="9"/>
      <c r="J50" s="9"/>
      <c r="K50" s="9"/>
      <c r="L50" s="9"/>
      <c r="M50" s="9">
        <f>'[1]vakıf emek'!M48+'[1]anadolu hay'!M48+'[1]AXA HAYAT SİGORTA A.Ş.'!M48</f>
        <v>4800</v>
      </c>
      <c r="N50" s="9">
        <f t="shared" si="6"/>
        <v>4800</v>
      </c>
    </row>
    <row r="51" spans="1:14" ht="10.5">
      <c r="A51" s="7"/>
      <c r="B51" s="8" t="s">
        <v>26</v>
      </c>
      <c r="C51" s="8" t="s">
        <v>63</v>
      </c>
      <c r="D51" s="8"/>
      <c r="E51" s="9"/>
      <c r="F51" s="9"/>
      <c r="G51" s="9"/>
      <c r="H51" s="9"/>
      <c r="I51" s="9"/>
      <c r="J51" s="9"/>
      <c r="K51" s="9"/>
      <c r="L51" s="9"/>
      <c r="M51" s="9">
        <f>'[1]vakıf emek'!M49+'[1]anadolu hay'!M49+'[1]AXA HAYAT SİGORTA A.Ş.'!M49</f>
        <v>940</v>
      </c>
      <c r="N51" s="9">
        <f t="shared" si="6"/>
        <v>940</v>
      </c>
    </row>
    <row r="52" spans="1:14" ht="10.5">
      <c r="A52" s="7"/>
      <c r="B52" s="8" t="s">
        <v>34</v>
      </c>
      <c r="C52" s="8" t="s">
        <v>35</v>
      </c>
      <c r="D52" s="8"/>
      <c r="E52" s="9"/>
      <c r="F52" s="9"/>
      <c r="G52" s="9"/>
      <c r="H52" s="9"/>
      <c r="I52" s="9"/>
      <c r="J52" s="9"/>
      <c r="K52" s="9"/>
      <c r="L52" s="9"/>
      <c r="M52" s="9">
        <f>'[1]vakıf emek'!M50+'[1]anadolu hay'!M50+'[1]AXA HAYAT SİGORTA A.Ş.'!M50</f>
        <v>4761</v>
      </c>
      <c r="N52" s="9">
        <f t="shared" si="6"/>
        <v>4761</v>
      </c>
    </row>
    <row r="53" spans="1:14" ht="10.5">
      <c r="A53" s="7" t="s">
        <v>64</v>
      </c>
      <c r="B53" s="8"/>
      <c r="C53" s="8" t="s">
        <v>65</v>
      </c>
      <c r="D53" s="8"/>
      <c r="E53" s="9"/>
      <c r="F53" s="9"/>
      <c r="G53" s="9"/>
      <c r="H53" s="9"/>
      <c r="I53" s="9"/>
      <c r="J53" s="9"/>
      <c r="K53" s="9"/>
      <c r="L53" s="9"/>
      <c r="M53" s="10">
        <f>M54+M55+M56</f>
        <v>1019</v>
      </c>
      <c r="N53" s="10">
        <f t="shared" si="6"/>
        <v>1019</v>
      </c>
    </row>
    <row r="54" spans="1:14" ht="10.5">
      <c r="A54" s="7"/>
      <c r="B54" s="8" t="s">
        <v>12</v>
      </c>
      <c r="C54" s="8" t="s">
        <v>66</v>
      </c>
      <c r="D54" s="8"/>
      <c r="E54" s="9"/>
      <c r="F54" s="9"/>
      <c r="G54" s="9"/>
      <c r="H54" s="9"/>
      <c r="I54" s="9"/>
      <c r="J54" s="9"/>
      <c r="K54" s="9"/>
      <c r="L54" s="9"/>
      <c r="M54" s="9">
        <f>'[1]vakıf emek'!M52+'[1]anadolu hay'!M52+'[1]AXA HAYAT SİGORTA A.Ş.'!M52</f>
        <v>144</v>
      </c>
      <c r="N54" s="9">
        <f t="shared" si="6"/>
        <v>144</v>
      </c>
    </row>
    <row r="55" spans="1:14" ht="10.5">
      <c r="A55" s="7"/>
      <c r="B55" s="8" t="s">
        <v>14</v>
      </c>
      <c r="C55" s="8" t="s">
        <v>67</v>
      </c>
      <c r="D55" s="8"/>
      <c r="E55" s="9"/>
      <c r="F55" s="9"/>
      <c r="G55" s="9"/>
      <c r="H55" s="18"/>
      <c r="I55" s="9"/>
      <c r="J55" s="9"/>
      <c r="K55" s="9"/>
      <c r="L55" s="9"/>
      <c r="M55" s="9">
        <f>'[1]vakıf emek'!M53+'[1]anadolu hay'!M53+'[1]AXA HAYAT SİGORTA A.Ş.'!M53</f>
        <v>0</v>
      </c>
      <c r="N55" s="9">
        <f t="shared" si="6"/>
        <v>0</v>
      </c>
    </row>
    <row r="56" spans="1:14" ht="10.5">
      <c r="A56" s="7"/>
      <c r="B56" s="8" t="s">
        <v>16</v>
      </c>
      <c r="C56" s="8" t="s">
        <v>68</v>
      </c>
      <c r="D56" s="8"/>
      <c r="E56" s="9"/>
      <c r="F56" s="9"/>
      <c r="G56" s="9"/>
      <c r="H56" s="17"/>
      <c r="I56" s="9"/>
      <c r="J56" s="9"/>
      <c r="K56" s="9"/>
      <c r="L56" s="9"/>
      <c r="M56" s="9">
        <f>'[1]vakıf emek'!M54+'[1]anadolu hay'!M54+'[1]AXA HAYAT SİGORTA A.Ş.'!M54</f>
        <v>875</v>
      </c>
      <c r="N56" s="9">
        <f t="shared" si="6"/>
        <v>875</v>
      </c>
    </row>
    <row r="57" spans="1:14" ht="10.5">
      <c r="A57" s="21" t="s">
        <v>69</v>
      </c>
      <c r="B57" s="21"/>
      <c r="C57" s="21"/>
      <c r="D57" s="21"/>
      <c r="E57" s="21"/>
      <c r="F57" s="13"/>
      <c r="G57" s="13"/>
      <c r="H57" s="4"/>
      <c r="I57" s="13"/>
      <c r="J57" s="13"/>
      <c r="K57" s="13"/>
      <c r="L57" s="13"/>
      <c r="M57" s="13">
        <f>(M38-M39)+(M46-M53)</f>
        <v>1680721</v>
      </c>
      <c r="N57" s="13">
        <f>(N38-N39)+(N46-N53)</f>
        <v>1701608</v>
      </c>
    </row>
    <row r="58" spans="1:14"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5:14"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5:14"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5:14"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5:14"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5:14"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5:14"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5:14"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5:14"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5:14"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5:14"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5:14"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5:14"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5:14"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5:14"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5:14"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5:14"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5:14"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5:14"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5:14"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5:14"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5:14"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5:14"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5:14"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5:14"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5:14"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5:14"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5:14"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5:14"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5:14"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5:14"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5:14"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5:14"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5:14"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5:14"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5:14"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5:14"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5:14"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5:14"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5:14"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5:14"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5:14"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5:14"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5:14"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5:14"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5:14"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5:14"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5:14"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5:14"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5:14"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5:14"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5:14">
      <c r="E115" s="4"/>
      <c r="F115" s="4"/>
      <c r="G115" s="4"/>
      <c r="I115" s="4"/>
      <c r="J115" s="4"/>
      <c r="K115" s="4"/>
      <c r="L115" s="4"/>
      <c r="M115" s="4"/>
      <c r="N115" s="4"/>
    </row>
  </sheetData>
  <mergeCells count="14">
    <mergeCell ref="N4:N5"/>
    <mergeCell ref="B6:C6"/>
    <mergeCell ref="A57:E57"/>
    <mergeCell ref="C1:N2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D4:D5"/>
  </mergeCells>
  <pageMargins left="0.70866141732283472" right="0.70866141732283472" top="0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2010-07-12T15:01:38Z</dcterms:modified>
</cp:coreProperties>
</file>